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33" firstSheet="6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<sst xmlns="http://schemas.openxmlformats.org/spreadsheetml/2006/main" count="1226" uniqueCount="596">
  <si>
    <t>7-1 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</si>
  <si>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</si>
  <si>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</si>
  <si>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</si>
  <si>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</si>
  <si>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</si>
  <si>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</si>
  <si>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</si>
  <si>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</si>
  <si>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</si>
  <si>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</si>
  <si>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</si>
  <si>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</si>
  <si>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</si>
  <si>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</si>
  <si>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</si>
  <si>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</si>
  <si>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</si>
  <si>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</si>
  <si>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</si>
  <si>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</si>
  <si>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</si>
  <si>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</si>
  <si>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</si>
  <si>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</si>
  <si>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</si>
  <si>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</si>
  <si>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</si>
  <si>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</si>
  <si>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</si>
  <si>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</si>
  <si>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</si>
  <si>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</si>
  <si>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</si>
  <si>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</si>
  <si>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</si>
  <si>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</si>
  <si>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</si>
  <si>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</si>
  <si>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</si>
  <si>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</si>
  <si>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</si>
  <si>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</si>
  <si>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</si>
  <si>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</si>
  <si>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</si>
  <si>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</si>
  <si>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</si>
  <si>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</si>
  <si>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</si>
  <si>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</si>
  <si>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</si>
  <si>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</si>
  <si>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</si>
  <si>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</si>
  <si>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</si>
  <si>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</si>
  <si>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</si>
  <si>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</si>
  <si>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</si>
  <si>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</si>
  <si>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</si>
  <si>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</si>
  <si>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</si>
  <si>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</si>
  <si>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</si>
  <si>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</si>
  <si>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</si>
  <si>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</si>
  <si>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</si>
  <si>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</si>
  <si>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</si>
  <si>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</si>
  <si>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</si>
  <si>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</si>
  <si>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</si>
  <si>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</si>
  <si>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</si>
  <si>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</si>
  <si>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</si>
  <si>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</si>
  <si>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</si>
  <si>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</si>
  <si>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</si>
  <si>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</si>
  <si>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</si>
  <si>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</si>
  <si>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</si>
  <si>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</si>
  <si>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</si>
  <si>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</si>
  <si>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</si>
  <si>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</si>
  <si>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</si>
  <si>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</si>
  <si>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</si>
  <si>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</si>
  <si>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</si>
  <si>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</si>
  <si>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</si>
  <si>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</si>
  <si>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</si>
  <si>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</si>
  <si>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</si>
  <si>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</si>
  <si>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</si>
  <si>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</si>
  <si>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</si>
  <si>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</si>
  <si>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</si>
  <si>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</si>
  <si>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</si>
  <si>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</si>
  <si>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</si>
  <si>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</si>
  <si>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</si>
  <si>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</si>
  <si>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</si>
  <si>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</si>
  <si>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</si>
  <si>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</si>
  <si>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</si>
  <si>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</si>
  <si>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</si>
  <si>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</si>
  <si>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</si>
  <si>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</si>
  <si>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</si>
  <si>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</si>
  <si>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</si>
  <si>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</si>
  <si>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</si>
  <si>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</si>
  <si>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</si>
  <si>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</si>
  <si>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</si>
  <si>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</si>
  <si>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</si>
  <si>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</si>
  <si>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</si>
  <si>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</si>
  <si>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</si>
  <si>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</si>
  <si>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</si>
  <si>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</si>
  <si>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</si>
  <si>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</si>
  <si>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</si>
  <si>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</si>
  <si>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</si>
  <si>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</si>
  <si>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</si>
  <si>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</si>
  <si>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</si>
  <si>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</si>
  <si>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</si>
  <si>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</si>
  <si>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</si>
  <si>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</si>
  <si>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</si>
  <si>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</si>
  <si>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</si>
  <si>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</si>
  <si>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</si>
  <si>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</si>
  <si>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</si>
  <si>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</si>
  <si>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</si>
  <si>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</si>
  <si>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</si>
  <si>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</si>
  <si>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</si>
  <si>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</si>
  <si>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</si>
  <si>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</si>
  <si>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</si>
  <si>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</si>
  <si>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</si>
  <si>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</si>
  <si>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</si>
  <si>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</si>
  <si>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</si>
  <si>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</si>
  <si>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</si>
  <si>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</si>
  <si>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</si>
  <si>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</si>
  <si>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</si>
  <si>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</si>
  <si>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</si>
  <si>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</si>
  <si>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</si>
  <si>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</si>
  <si>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</si>
  <si>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</si>
  <si>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</si>
  <si>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</si>
  <si>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</si>
  <si>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</si>
  <si>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</si>
  <si>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</si>
  <si>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</si>
  <si>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</si>
  <si>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</si>
  <si>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</si>
  <si>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</si>
  <si>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</si>
  <si>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</si>
  <si>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</si>
  <si>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</si>
  <si>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</si>
  <si>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</si>
  <si>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</si>
  <si>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</si>
  <si>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</si>
  <si>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</si>
  <si>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</si>
  <si>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</si>
  <si>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</si>
  <si>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</si>
  <si>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</si>
  <si>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</si>
  <si>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</si>
  <si>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</si>
  <si>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</si>
  <si>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</si>
  <si>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</si>
  <si>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</si>
  <si>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</si>
  <si>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</si>
  <si>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</si>
  <si>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</si>
  <si>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</si>
  <si>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</si>
  <si>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</si>
  <si>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</si>
  <si>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</si>
  <si>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</si>
  <si>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</si>
  <si>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</si>
  <si>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</si>
  <si>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</si>
  <si>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</si>
  <si>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</si>
  <si>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</si>
  <si>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</si>
  <si>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</si>
  <si>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</si>
  <si>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</si>
  <si>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</si>
  <si>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</si>
  <si>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</si>
  <si>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</si>
  <si>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</si>
  <si>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</si>
  <si>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</si>
  <si>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</si>
  <si>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</si>
  <si>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</si>
  <si>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</si>
  <si>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</si>
  <si>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</si>
  <si>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</si>
  <si>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</si>
  <si>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</si>
  <si>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</si>
  <si>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</si>
  <si>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</si>
  <si>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</si>
  <si>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</si>
  <si>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</si>
  <si>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</si>
  <si>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</si>
  <si>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</si>
  <si>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</si>
  <si>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</si>
  <si>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</si>
  <si>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</si>
  <si>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</si>
  <si>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</si>
  <si>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</si>
  <si>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</si>
  <si>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</si>
  <si>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</si>
  <si>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</si>
  <si>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</si>
  <si>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</si>
  <si>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</si>
  <si>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</si>
  <si>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</si>
  <si>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</si>
  <si>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</si>
  <si>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</si>
  <si>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</si>
  <si>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</si>
  <si>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</si>
  <si>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</si>
  <si>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</si>
  <si>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</si>
  <si>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</si>
  <si>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</si>
  <si>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</si>
  <si>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</si>
  <si>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</si>
  <si>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</si>
  <si>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</si>
  <si>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</si>
  <si>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</si>
  <si>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</si>
  <si>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</si>
  <si>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</si>
  <si>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</si>
  <si>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</si>
  <si>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</si>
  <si>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</si>
  <si>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</si>
  <si>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</si>
  <si>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</si>
  <si>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</si>
  <si>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</si>
  <si>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</si>
  <si>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</si>
  <si>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</si>
  <si>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</si>
  <si>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</si>
  <si>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</si>
  <si>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</si>
  <si>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</si>
  <si>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</si>
  <si>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</si>
  <si>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</si>
  <si>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</si>
  <si>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</si>
  <si>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</si>
  <si>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</si>
  <si>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</si>
  <si>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</si>
  <si>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</si>
  <si>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</si>
  <si>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</si>
  <si>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</si>
  <si>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</si>
  <si>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</si>
  <si>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</si>
  <si>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</si>
  <si>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</si>
  <si>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</si>
  <si>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</si>
  <si>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</si>
  <si>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</si>
  <si>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</si>
  <si>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</si>
  <si>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</si>
  <si>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</si>
  <si>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</si>
  <si>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</si>
  <si>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</si>
  <si>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</si>
  <si>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</si>
  <si>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</si>
  <si>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</si>
  <si>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</si>
  <si>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</si>
  <si>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</si>
  <si>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</si>
  <si>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</si>
  <si>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</si>
  <si>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</si>
  <si>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</si>
  <si>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</si>
  <si>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</si>
  <si>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</si>
  <si>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</si>
  <si>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</si>
  <si>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</si>
  <si>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</si>
  <si>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</si>
  <si>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</si>
  <si>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</si>
  <si>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</si>
  <si>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</si>
  <si>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</si>
  <si>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</si>
  <si>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</si>
  <si>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</si>
  <si>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</si>
  <si>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</si>
  <si>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</si>
  <si>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</si>
  <si>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</si>
  <si>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</si>
  <si>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</si>
  <si>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</si>
  <si>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</si>
  <si>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</si>
  <si>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</si>
  <si>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</si>
  <si>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</si>
  <si>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</si>
  <si>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</si>
  <si>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</si>
  <si>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</si>
  <si>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</si>
  <si>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</si>
  <si>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</si>
  <si>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</si>
  <si>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</si>
  <si>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</si>
  <si>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</si>
  <si>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</si>
  <si>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</si>
  <si>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</si>
  <si>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</si>
  <si>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</si>
  <si>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</si>
  <si>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</si>
  <si>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</si>
  <si>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</si>
  <si>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</si>
  <si>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</si>
  <si>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</si>
  <si>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</si>
  <si>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</si>
  <si>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</si>
  <si>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</si>
  <si>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</si>
  <si>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</si>
  <si>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</si>
  <si>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</si>
  <si>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</si>
  <si>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</si>
  <si>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</si>
  <si>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</si>
  <si>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</si>
  <si>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</si>
  <si>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r>
      <t>0</t>
    </r>
    <r>
      <rPr>
        <sz val="9"/>
        <color indexed="8"/>
        <rFont val="宋体"/>
        <family val="0"/>
      </rPr>
      <t>1</t>
    </r>
  </si>
  <si>
    <t>学前教育</t>
  </si>
  <si>
    <t xml:space="preserve">          中等职业教育</t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</si>
  <si>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</si>
  <si>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2</t>
    </r>
  </si>
  <si>
    <t xml:space="preserve">     普通教育</t>
  </si>
  <si>
    <r>
      <t>0</t>
    </r>
    <r>
      <rPr>
        <sz val="9"/>
        <color indexed="8"/>
        <rFont val="宋体"/>
        <family val="0"/>
      </rPr>
      <t>7</t>
    </r>
  </si>
  <si>
    <t xml:space="preserve">     特殊教育</t>
  </si>
  <si>
    <t xml:space="preserve">        特殊学校教育</t>
  </si>
  <si>
    <t xml:space="preserve">     职业教育</t>
  </si>
  <si>
    <t xml:space="preserve">    进修及培训</t>
  </si>
  <si>
    <t xml:space="preserve">        教师进修</t>
  </si>
  <si>
    <t>02</t>
  </si>
  <si>
    <t>03</t>
  </si>
  <si>
    <t>04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</si>
  <si>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</si>
  <si>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</si>
  <si>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</si>
  <si>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</si>
  <si>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</si>
  <si>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 xml:space="preserve"> 小学教育</t>
  </si>
  <si>
    <t xml:space="preserve">  初中教育</t>
  </si>
  <si>
    <t xml:space="preserve">  高中教育</t>
  </si>
  <si>
    <t>卫生健康支出</t>
  </si>
  <si>
    <t xml:space="preserve">          事业单位医疗</t>
  </si>
  <si>
    <t xml:space="preserve">          公务员医疗补助</t>
  </si>
  <si>
    <t xml:space="preserve">          其他行政事业单位医疗支出</t>
  </si>
  <si>
    <t>07</t>
  </si>
  <si>
    <t>01</t>
  </si>
  <si>
    <t>08</t>
  </si>
  <si>
    <t>05</t>
  </si>
  <si>
    <t>99</t>
  </si>
  <si>
    <t>11</t>
  </si>
  <si>
    <t>02</t>
  </si>
  <si>
    <t>03</t>
  </si>
  <si>
    <t>住房保障支出</t>
  </si>
  <si>
    <t>住房改革支出</t>
  </si>
  <si>
    <t>住房公积金</t>
  </si>
  <si>
    <t>01</t>
  </si>
  <si>
    <t xml:space="preserve">            行政运行</t>
  </si>
  <si>
    <t>03</t>
  </si>
  <si>
    <t>07</t>
  </si>
  <si>
    <t>文化旅游体育与传媒支出</t>
  </si>
  <si>
    <t xml:space="preserve">     体育</t>
  </si>
  <si>
    <t xml:space="preserve">        体育场馆</t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</si>
  <si>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</si>
  <si>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2</t>
    </r>
  </si>
  <si>
    <t xml:space="preserve">    行政事业单位医疗</t>
  </si>
  <si>
    <r>
      <t xml:space="preserve">        </t>
    </r>
    <r>
      <rPr>
        <sz val="10"/>
        <rFont val="宋体"/>
        <family val="0"/>
      </rPr>
      <t>事业单位离退休</t>
    </r>
  </si>
  <si>
    <r>
      <t>0</t>
    </r>
    <r>
      <rPr>
        <sz val="9"/>
        <rFont val="宋体"/>
        <family val="0"/>
      </rPr>
      <t>7</t>
    </r>
  </si>
  <si>
    <r>
      <t>9</t>
    </r>
    <r>
      <rPr>
        <sz val="9"/>
        <rFont val="宋体"/>
        <family val="0"/>
      </rPr>
      <t>9</t>
    </r>
  </si>
  <si>
    <t xml:space="preserve">    就业补助</t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</si>
  <si>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其他就业补助支出</t>
    </r>
  </si>
  <si>
    <t>单位名称：景东彝族自治县教育体育部门</t>
  </si>
  <si>
    <t>单位名称：景东彝族自治县教育体育部门</t>
  </si>
  <si>
    <t>单位名称：景东彝族自治县教育体育部门                          单位：万元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</si>
  <si>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景东彝族自治县教育体育部门</t>
    </r>
  </si>
  <si>
    <t xml:space="preserve">          其他一般公共服务支出</t>
  </si>
  <si>
    <t xml:space="preserve">     其他一般公共服务支出</t>
  </si>
  <si>
    <r>
      <t>0</t>
    </r>
    <r>
      <rPr>
        <sz val="9"/>
        <rFont val="宋体"/>
        <family val="0"/>
      </rPr>
      <t>6</t>
    </r>
  </si>
  <si>
    <t xml:space="preserve">        机关事业单位职业年金缴费支出</t>
  </si>
  <si>
    <t>11</t>
  </si>
  <si>
    <t>01</t>
  </si>
  <si>
    <r>
      <t xml:space="preserve"> 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行政单位医疗</t>
    </r>
  </si>
  <si>
    <t>单位名称：景东彝族自治县教育体育部门</t>
  </si>
  <si>
    <t>2020年活动中心水电费</t>
  </si>
  <si>
    <t xml:space="preserve">面向全县青少年儿童开办暑假培训班，培养青少年学生各种兴趣特长及团结协作精神，丰富校外生活，增强每个孩子学习信心和战胜困难的勇气。                      </t>
  </si>
  <si>
    <t>产出指标</t>
  </si>
  <si>
    <t>成本指标</t>
  </si>
  <si>
    <t>水电费用（元/月）</t>
  </si>
  <si>
    <t>1250元/月</t>
  </si>
  <si>
    <t>一年产生的费用的平均值</t>
  </si>
  <si>
    <t>无</t>
  </si>
  <si>
    <t>时效指标</t>
  </si>
  <si>
    <t>1年</t>
  </si>
  <si>
    <t>数量指标</t>
  </si>
  <si>
    <t>公益性活动人数（人/年）</t>
  </si>
  <si>
    <t>30000人/年</t>
  </si>
  <si>
    <t>依天气、节假日情况</t>
  </si>
  <si>
    <t>质量指标</t>
  </si>
  <si>
    <t>30000人次/年</t>
  </si>
  <si>
    <t>满意度指标</t>
  </si>
  <si>
    <t>服务对象满意度指标</t>
  </si>
  <si>
    <t>学生、家长、社会满意度（％）</t>
  </si>
  <si>
    <t>问卷调查</t>
  </si>
  <si>
    <t>得到社会、家长、学生的一致好评</t>
  </si>
  <si>
    <t>效益指标</t>
  </si>
  <si>
    <t>可持续影响指标</t>
  </si>
  <si>
    <t>丰富我县青少年儿童的课外、业余生活</t>
  </si>
  <si>
    <t>长期</t>
  </si>
  <si>
    <t>追踪调查</t>
  </si>
  <si>
    <t>丰富学生的业余生活，培养兴趣爱好</t>
  </si>
  <si>
    <t>社会效益指标</t>
  </si>
  <si>
    <t>社会满意度（％）</t>
  </si>
  <si>
    <t>LED显示屏</t>
  </si>
  <si>
    <t>便携式计算机</t>
  </si>
  <si>
    <t>电子白板</t>
  </si>
  <si>
    <t>多功能一体机</t>
  </si>
  <si>
    <t>发电机</t>
  </si>
  <si>
    <t>服务器</t>
  </si>
  <si>
    <t>复印机</t>
  </si>
  <si>
    <t>钢木床类</t>
  </si>
  <si>
    <t>钢木台桌类</t>
  </si>
  <si>
    <t>广播和电视接收设备</t>
  </si>
  <si>
    <t>机房环境监控设备</t>
  </si>
  <si>
    <t>激光打印机</t>
  </si>
  <si>
    <t>家用家具零配件</t>
  </si>
  <si>
    <t>教学专用仪器</t>
  </si>
  <si>
    <t>金属骨架为主的椅凳类</t>
  </si>
  <si>
    <t>金属质柜类</t>
  </si>
  <si>
    <t>乐器</t>
  </si>
  <si>
    <t>冷藏柜</t>
  </si>
  <si>
    <t>量具</t>
  </si>
  <si>
    <t>录像机</t>
  </si>
  <si>
    <t>路灯</t>
  </si>
  <si>
    <t>路由器</t>
  </si>
  <si>
    <t>木骨架为主的椅凳类</t>
  </si>
  <si>
    <t>木制床类</t>
  </si>
  <si>
    <t>木制台、桌类</t>
  </si>
  <si>
    <t>木质柜类</t>
  </si>
  <si>
    <t>木质架类</t>
  </si>
  <si>
    <t>喷墨打印机</t>
  </si>
  <si>
    <t>平板式微型计算机</t>
  </si>
  <si>
    <t>平板显示设备</t>
  </si>
  <si>
    <t>普通电视设备（电视机）</t>
  </si>
  <si>
    <t>其他办公设备</t>
  </si>
  <si>
    <t>其他厨卫用具</t>
  </si>
  <si>
    <t>其他床类</t>
  </si>
  <si>
    <t>其他柜类</t>
  </si>
  <si>
    <t>其他计算机设备及软件</t>
  </si>
  <si>
    <t>其他家具用具</t>
  </si>
  <si>
    <t>其他建筑物、构筑物修缮</t>
  </si>
  <si>
    <t>其他沙发类</t>
  </si>
  <si>
    <t>其他食品加工专用设备</t>
  </si>
  <si>
    <t>其他台、桌类</t>
  </si>
  <si>
    <t>其他体育设备</t>
  </si>
  <si>
    <t>其他椅凳类</t>
  </si>
  <si>
    <t>其他娱乐设备</t>
  </si>
  <si>
    <t>球类设备</t>
  </si>
  <si>
    <t>视频监控设备</t>
  </si>
  <si>
    <t>数字照相机</t>
  </si>
  <si>
    <t>碎纸机</t>
  </si>
  <si>
    <t>台式计算机</t>
  </si>
  <si>
    <t>通用照相机</t>
  </si>
  <si>
    <t>投影仪</t>
  </si>
  <si>
    <t>网络存储设备</t>
  </si>
  <si>
    <t>舞台设备</t>
  </si>
  <si>
    <t>物理治疗、康复及体育治疗仪器设备</t>
  </si>
  <si>
    <t>以太网交换机</t>
  </si>
  <si>
    <t>音频功率放大器设备（功放</t>
  </si>
  <si>
    <t>音箱</t>
  </si>
  <si>
    <t>针式打印机</t>
  </si>
  <si>
    <t>智能卡系统工程</t>
  </si>
  <si>
    <t>中型计算机</t>
  </si>
  <si>
    <t>装订机</t>
  </si>
  <si>
    <t>字幕机</t>
  </si>
  <si>
    <t xml:space="preserve"> </t>
  </si>
  <si>
    <t xml:space="preserve">   一般公共服务支出</t>
  </si>
  <si>
    <t xml:space="preserve"> 教育支出</t>
  </si>
  <si>
    <t xml:space="preserve">      教育管理事务</t>
  </si>
  <si>
    <t>公用经费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</si>
</sst>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;[Red]0"/>
    <numFmt numFmtId="190" formatCode="0_);[Red]\(0\)"/>
    <numFmt numFmtId="191" formatCode="0.0_);[Red]\(0.0\)"/>
    <numFmt numFmtId="192" formatCode="0.00_);[Red]\(0.00\)"/>
    <numFmt numFmtId="193" formatCode="0.0%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10"/>
      <name val="宋体"/>
      <family val="0"/>
    </font>
    <font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5" fillId="0" borderId="0">
      <alignment vertical="top"/>
      <protection locked="0"/>
    </xf>
    <xf numFmtId="0" fontId="15" fillId="0" borderId="0">
      <alignment vertical="top"/>
      <protection locked="0"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0" fontId="4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6">
    <xf numFmtId="0" fontId="0" fillId="0" borderId="0" xfId="0" applyAlignment="1">
      <alignment/>
    </xf>
    <xf numFmtId="0" fontId="2" fillId="0" borderId="0" xfId="66" applyFill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5" fillId="0" borderId="0" xfId="66" applyNumberFormat="1" applyFont="1" applyFill="1" applyBorder="1" applyAlignment="1" applyProtection="1">
      <alignment/>
      <protection/>
    </xf>
    <xf numFmtId="0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5" fillId="0" borderId="10" xfId="66" applyNumberFormat="1" applyFont="1" applyFill="1" applyBorder="1" applyAlignment="1" applyProtection="1">
      <alignment horizontal="center" vertical="center"/>
      <protection/>
    </xf>
    <xf numFmtId="0" fontId="3" fillId="0" borderId="10" xfId="66" applyNumberFormat="1" applyFont="1" applyFill="1" applyBorder="1" applyAlignment="1" applyProtection="1">
      <alignment horizontal="left" vertical="center" wrapText="1"/>
      <protection/>
    </xf>
    <xf numFmtId="0" fontId="2" fillId="0" borderId="10" xfId="66" applyFill="1" applyBorder="1">
      <alignment/>
      <protection/>
    </xf>
    <xf numFmtId="0" fontId="3" fillId="0" borderId="0" xfId="66" applyNumberFormat="1" applyFont="1" applyFill="1" applyBorder="1" applyAlignment="1" applyProtection="1">
      <alignment horizontal="right" vertical="center"/>
      <protection/>
    </xf>
    <xf numFmtId="0" fontId="3" fillId="0" borderId="0" xfId="66" applyNumberFormat="1" applyFont="1" applyFill="1" applyBorder="1" applyAlignment="1" applyProtection="1">
      <alignment horizontal="right"/>
      <protection/>
    </xf>
    <xf numFmtId="0" fontId="5" fillId="0" borderId="11" xfId="66" applyNumberFormat="1" applyFont="1" applyFill="1" applyBorder="1" applyAlignment="1" applyProtection="1">
      <alignment horizontal="center" vertical="center" wrapText="1"/>
      <protection/>
    </xf>
    <xf numFmtId="0" fontId="5" fillId="0" borderId="12" xfId="66" applyNumberFormat="1" applyFont="1" applyFill="1" applyBorder="1" applyAlignment="1" applyProtection="1">
      <alignment horizontal="center" vertical="center" wrapText="1"/>
      <protection/>
    </xf>
    <xf numFmtId="0" fontId="2" fillId="0" borderId="0" xfId="66" applyFill="1" applyAlignment="1">
      <alignment vertical="center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2" fillId="0" borderId="0" xfId="66" applyFont="1" applyFill="1" applyAlignment="1">
      <alignment vertical="center"/>
      <protection/>
    </xf>
    <xf numFmtId="49" fontId="2" fillId="0" borderId="0" xfId="66" applyNumberFormat="1" applyFill="1">
      <alignment/>
      <protection/>
    </xf>
    <xf numFmtId="49" fontId="2" fillId="0" borderId="0" xfId="66" applyNumberFormat="1" applyFill="1" applyAlignment="1">
      <alignment horizontal="center"/>
      <protection/>
    </xf>
    <xf numFmtId="49" fontId="5" fillId="0" borderId="10" xfId="66" applyNumberFormat="1" applyFont="1" applyFill="1" applyBorder="1" applyAlignment="1" applyProtection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vertical="center"/>
      <protection/>
    </xf>
    <xf numFmtId="0" fontId="1" fillId="0" borderId="10" xfId="66" applyFont="1" applyFill="1" applyBorder="1">
      <alignment/>
      <protection/>
    </xf>
    <xf numFmtId="49" fontId="1" fillId="0" borderId="10" xfId="53" applyNumberFormat="1" applyFont="1" applyFill="1" applyBorder="1" applyAlignment="1">
      <alignment vertical="center"/>
      <protection/>
    </xf>
    <xf numFmtId="49" fontId="1" fillId="0" borderId="10" xfId="66" applyNumberFormat="1" applyFont="1" applyFill="1" applyBorder="1">
      <alignment/>
      <protection/>
    </xf>
    <xf numFmtId="49" fontId="1" fillId="0" borderId="10" xfId="66" applyNumberFormat="1" applyFont="1" applyFill="1" applyBorder="1" applyAlignment="1">
      <alignment horizontal="center"/>
      <protection/>
    </xf>
    <xf numFmtId="49" fontId="10" fillId="0" borderId="10" xfId="66" applyNumberFormat="1" applyFont="1" applyFill="1" applyBorder="1">
      <alignment/>
      <protection/>
    </xf>
    <xf numFmtId="49" fontId="10" fillId="0" borderId="10" xfId="66" applyNumberFormat="1" applyFont="1" applyFill="1" applyBorder="1" applyAlignment="1">
      <alignment horizontal="center"/>
      <protection/>
    </xf>
    <xf numFmtId="0" fontId="0" fillId="0" borderId="0" xfId="47" applyFill="1">
      <alignment/>
      <protection/>
    </xf>
    <xf numFmtId="0" fontId="3" fillId="0" borderId="0" xfId="47" applyFont="1" applyFill="1" applyAlignment="1" applyProtection="1">
      <alignment horizontal="right" vertical="center" wrapText="1" readingOrder="1"/>
      <protection locked="0"/>
    </xf>
    <xf numFmtId="0" fontId="2" fillId="0" borderId="0" xfId="47" applyFont="1" applyFill="1" applyAlignment="1">
      <alignment horizontal="right"/>
      <protection/>
    </xf>
    <xf numFmtId="0" fontId="5" fillId="0" borderId="10" xfId="47" applyFont="1" applyFill="1" applyBorder="1" applyAlignment="1" applyProtection="1">
      <alignment horizontal="center" vertical="center" wrapText="1" readingOrder="1"/>
      <protection locked="0"/>
    </xf>
    <xf numFmtId="0" fontId="3" fillId="0" borderId="10" xfId="47" applyFont="1" applyFill="1" applyBorder="1" applyAlignment="1" applyProtection="1">
      <alignment horizontal="center" vertical="center" wrapText="1" readingOrder="1"/>
      <protection locked="0"/>
    </xf>
    <xf numFmtId="0" fontId="12" fillId="0" borderId="10" xfId="47" applyFont="1" applyFill="1" applyBorder="1" applyAlignment="1" applyProtection="1">
      <alignment horizontal="center" vertical="center" wrapText="1" readingOrder="1"/>
      <protection locked="0"/>
    </xf>
    <xf numFmtId="0" fontId="12" fillId="0" borderId="10" xfId="47" applyFont="1" applyFill="1" applyBorder="1" applyAlignment="1" applyProtection="1">
      <alignment horizontal="right" vertical="center" wrapText="1" readingOrder="1"/>
      <protection locked="0"/>
    </xf>
    <xf numFmtId="0" fontId="0" fillId="0" borderId="10" xfId="47" applyFill="1" applyBorder="1">
      <alignment/>
      <protection/>
    </xf>
    <xf numFmtId="0" fontId="2" fillId="0" borderId="0" xfId="48" applyFont="1" applyFill="1">
      <alignment/>
      <protection/>
    </xf>
    <xf numFmtId="0" fontId="13" fillId="0" borderId="0" xfId="48" applyFill="1" applyAlignment="1">
      <alignment horizontal="center"/>
      <protection/>
    </xf>
    <xf numFmtId="0" fontId="13" fillId="0" borderId="0" xfId="48" applyFill="1" applyAlignment="1">
      <alignment horizontal="center" wrapText="1"/>
      <protection/>
    </xf>
    <xf numFmtId="0" fontId="13" fillId="0" borderId="0" xfId="48" applyFill="1" applyAlignment="1">
      <alignment wrapText="1"/>
      <protection/>
    </xf>
    <xf numFmtId="0" fontId="13" fillId="0" borderId="0" xfId="48" applyFill="1">
      <alignment/>
      <protection/>
    </xf>
    <xf numFmtId="0" fontId="2" fillId="0" borderId="0" xfId="48" applyFont="1" applyFill="1" applyAlignment="1">
      <alignment horizontal="center" wrapText="1"/>
      <protection/>
    </xf>
    <xf numFmtId="0" fontId="2" fillId="0" borderId="0" xfId="48" applyFont="1" applyFill="1" applyAlignment="1">
      <alignment wrapText="1"/>
      <protection/>
    </xf>
    <xf numFmtId="0" fontId="13" fillId="0" borderId="10" xfId="48" applyFont="1" applyFill="1" applyBorder="1" applyAlignment="1">
      <alignment horizontal="center" vertical="center" wrapText="1"/>
      <protection/>
    </xf>
    <xf numFmtId="0" fontId="13" fillId="0" borderId="14" xfId="48" applyFont="1" applyFill="1" applyBorder="1" applyAlignment="1">
      <alignment horizontal="center" vertical="center" wrapText="1"/>
      <protection/>
    </xf>
    <xf numFmtId="0" fontId="10" fillId="0" borderId="10" xfId="48" applyFont="1" applyFill="1" applyBorder="1" applyAlignment="1">
      <alignment horizontal="center" vertical="center"/>
      <protection/>
    </xf>
    <xf numFmtId="49" fontId="1" fillId="0" borderId="10" xfId="48" applyNumberFormat="1" applyFont="1" applyFill="1" applyBorder="1" applyAlignment="1">
      <alignment horizontal="center" vertical="center"/>
      <protection/>
    </xf>
    <xf numFmtId="0" fontId="10" fillId="0" borderId="14" xfId="48" applyFont="1" applyFill="1" applyBorder="1" applyAlignment="1">
      <alignment vertical="center"/>
      <protection/>
    </xf>
    <xf numFmtId="0" fontId="1" fillId="0" borderId="10" xfId="48" applyFont="1" applyFill="1" applyBorder="1" applyAlignment="1">
      <alignment horizontal="center" vertical="center"/>
      <protection/>
    </xf>
    <xf numFmtId="0" fontId="1" fillId="0" borderId="14" xfId="48" applyFont="1" applyFill="1" applyBorder="1" applyAlignment="1">
      <alignment vertical="center"/>
      <protection/>
    </xf>
    <xf numFmtId="0" fontId="1" fillId="0" borderId="10" xfId="48" applyFont="1" applyFill="1" applyBorder="1" applyAlignment="1">
      <alignment vertical="center"/>
      <protection/>
    </xf>
    <xf numFmtId="0" fontId="10" fillId="0" borderId="10" xfId="48" applyFont="1" applyFill="1" applyBorder="1" applyAlignment="1">
      <alignment vertical="center"/>
      <protection/>
    </xf>
    <xf numFmtId="0" fontId="2" fillId="0" borderId="0" xfId="48" applyFont="1" applyFill="1" applyAlignment="1">
      <alignment horizontal="right" wrapText="1"/>
      <protection/>
    </xf>
    <xf numFmtId="0" fontId="15" fillId="0" borderId="10" xfId="33" applyFont="1" applyFill="1" applyBorder="1" applyAlignment="1" applyProtection="1">
      <alignment vertical="center"/>
      <protection locked="0"/>
    </xf>
    <xf numFmtId="49" fontId="15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47" applyFont="1" applyFill="1">
      <alignment/>
      <protection/>
    </xf>
    <xf numFmtId="0" fontId="0" fillId="0" borderId="0" xfId="47" applyFill="1" applyAlignment="1">
      <alignment horizontal="center"/>
      <protection/>
    </xf>
    <xf numFmtId="0" fontId="12" fillId="0" borderId="10" xfId="47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66" applyFont="1" applyFill="1" applyAlignment="1">
      <alignment vertical="center"/>
      <protection/>
    </xf>
    <xf numFmtId="0" fontId="3" fillId="0" borderId="0" xfId="66" applyNumberFormat="1" applyFont="1" applyFill="1" applyBorder="1" applyAlignment="1" applyProtection="1">
      <alignment vertical="center"/>
      <protection/>
    </xf>
    <xf numFmtId="0" fontId="16" fillId="0" borderId="0" xfId="66" applyNumberFormat="1" applyFont="1" applyFill="1" applyBorder="1" applyAlignment="1" applyProtection="1">
      <alignment horizontal="center" vertical="center"/>
      <protection/>
    </xf>
    <xf numFmtId="0" fontId="7" fillId="0" borderId="0" xfId="66" applyNumberFormat="1" applyFont="1" applyFill="1" applyBorder="1" applyAlignment="1" applyProtection="1">
      <alignment horizontal="right"/>
      <protection/>
    </xf>
    <xf numFmtId="0" fontId="7" fillId="0" borderId="10" xfId="66" applyNumberFormat="1" applyFont="1" applyFill="1" applyBorder="1" applyAlignment="1" applyProtection="1">
      <alignment vertical="center"/>
      <protection/>
    </xf>
    <xf numFmtId="183" fontId="7" fillId="0" borderId="10" xfId="66" applyNumberFormat="1" applyFont="1" applyFill="1" applyBorder="1" applyAlignment="1" applyProtection="1">
      <alignment horizontal="right" vertical="center"/>
      <protection/>
    </xf>
    <xf numFmtId="0" fontId="63" fillId="0" borderId="10" xfId="66" applyFont="1" applyFill="1" applyBorder="1" applyAlignment="1">
      <alignment vertical="center"/>
      <protection/>
    </xf>
    <xf numFmtId="0" fontId="63" fillId="0" borderId="10" xfId="66" applyNumberFormat="1" applyFont="1" applyFill="1" applyBorder="1" applyAlignment="1" applyProtection="1">
      <alignment horizontal="left" vertical="center"/>
      <protection/>
    </xf>
    <xf numFmtId="0" fontId="63" fillId="0" borderId="10" xfId="66" applyNumberFormat="1" applyFont="1" applyFill="1" applyBorder="1" applyAlignment="1" applyProtection="1">
      <alignment vertical="center"/>
      <protection/>
    </xf>
    <xf numFmtId="0" fontId="13" fillId="0" borderId="10" xfId="66" applyFont="1" applyFill="1" applyBorder="1" applyAlignment="1">
      <alignment vertical="center"/>
      <protection/>
    </xf>
    <xf numFmtId="0" fontId="7" fillId="0" borderId="10" xfId="66" applyNumberFormat="1" applyFont="1" applyFill="1" applyBorder="1" applyAlignment="1" applyProtection="1">
      <alignment horizontal="right" vertical="center"/>
      <protection/>
    </xf>
    <xf numFmtId="0" fontId="7" fillId="0" borderId="10" xfId="66" applyNumberFormat="1" applyFont="1" applyFill="1" applyBorder="1" applyAlignment="1" applyProtection="1">
      <alignment horizontal="left" vertical="center"/>
      <protection/>
    </xf>
    <xf numFmtId="0" fontId="16" fillId="0" borderId="10" xfId="66" applyNumberFormat="1" applyFont="1" applyFill="1" applyBorder="1" applyAlignment="1" applyProtection="1">
      <alignment horizontal="center" vertical="center"/>
      <protection/>
    </xf>
    <xf numFmtId="180" fontId="16" fillId="0" borderId="10" xfId="66" applyNumberFormat="1" applyFont="1" applyFill="1" applyBorder="1" applyAlignment="1" applyProtection="1">
      <alignment horizontal="right" vertical="center"/>
      <protection/>
    </xf>
    <xf numFmtId="180" fontId="16" fillId="0" borderId="0" xfId="66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66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66" applyNumberFormat="1" applyFont="1" applyFill="1" applyBorder="1" applyAlignment="1" applyProtection="1">
      <alignment/>
      <protection/>
    </xf>
    <xf numFmtId="0" fontId="13" fillId="0" borderId="10" xfId="66" applyFont="1" applyFill="1" applyBorder="1">
      <alignment/>
      <protection/>
    </xf>
    <xf numFmtId="183" fontId="7" fillId="0" borderId="14" xfId="66" applyNumberFormat="1" applyFont="1" applyFill="1" applyBorder="1" applyAlignment="1" applyProtection="1">
      <alignment horizontal="right" vertical="center"/>
      <protection/>
    </xf>
    <xf numFmtId="0" fontId="7" fillId="0" borderId="14" xfId="66" applyNumberFormat="1" applyFont="1" applyFill="1" applyBorder="1" applyAlignment="1" applyProtection="1">
      <alignment horizontal="right"/>
      <protection/>
    </xf>
    <xf numFmtId="0" fontId="16" fillId="0" borderId="15" xfId="66" applyNumberFormat="1" applyFont="1" applyFill="1" applyBorder="1" applyAlignment="1" applyProtection="1">
      <alignment horizontal="center" vertical="center"/>
      <protection/>
    </xf>
    <xf numFmtId="180" fontId="16" fillId="0" borderId="16" xfId="66" applyNumberFormat="1" applyFont="1" applyFill="1" applyBorder="1" applyAlignment="1" applyProtection="1">
      <alignment horizontal="right" vertical="center"/>
      <protection/>
    </xf>
    <xf numFmtId="49" fontId="12" fillId="0" borderId="10" xfId="47" applyNumberFormat="1" applyFont="1" applyFill="1" applyBorder="1" applyAlignment="1" applyProtection="1">
      <alignment horizontal="center" vertical="top" wrapText="1" readingOrder="1"/>
      <protection locked="0"/>
    </xf>
    <xf numFmtId="49" fontId="0" fillId="0" borderId="0" xfId="47" applyNumberFormat="1" applyFill="1">
      <alignment/>
      <protection/>
    </xf>
    <xf numFmtId="49" fontId="12" fillId="0" borderId="10" xfId="47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10" xfId="47" applyFont="1" applyFill="1" applyBorder="1" applyAlignment="1" applyProtection="1">
      <alignment horizontal="center" vertical="center" wrapText="1" readingOrder="1"/>
      <protection locked="0"/>
    </xf>
    <xf numFmtId="0" fontId="12" fillId="0" borderId="10" xfId="47" applyFont="1" applyFill="1" applyBorder="1" applyAlignment="1" applyProtection="1">
      <alignment horizontal="left" vertical="center" wrapText="1" readingOrder="1"/>
      <protection locked="0"/>
    </xf>
    <xf numFmtId="0" fontId="12" fillId="3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47" applyFont="1" applyFill="1" applyBorder="1">
      <alignment/>
      <protection/>
    </xf>
    <xf numFmtId="0" fontId="2" fillId="0" borderId="10" xfId="47" applyFont="1" applyFill="1" applyBorder="1" applyAlignment="1">
      <alignment horizontal="left"/>
      <protection/>
    </xf>
    <xf numFmtId="0" fontId="65" fillId="0" borderId="10" xfId="47" applyFont="1" applyFill="1" applyBorder="1">
      <alignment/>
      <protection/>
    </xf>
    <xf numFmtId="49" fontId="65" fillId="0" borderId="10" xfId="47" applyNumberFormat="1" applyFont="1" applyFill="1" applyBorder="1">
      <alignment/>
      <protection/>
    </xf>
    <xf numFmtId="0" fontId="12" fillId="0" borderId="10" xfId="47" applyFont="1" applyFill="1" applyBorder="1" applyAlignment="1" applyProtection="1">
      <alignment horizontal="left" vertical="center" wrapText="1" readingOrder="1"/>
      <protection locked="0"/>
    </xf>
    <xf numFmtId="0" fontId="0" fillId="0" borderId="0" xfId="47" applyFill="1" applyAlignment="1">
      <alignment horizontal="left"/>
      <protection/>
    </xf>
    <xf numFmtId="0" fontId="13" fillId="0" borderId="10" xfId="48" applyFill="1" applyBorder="1" applyAlignment="1">
      <alignment horizontal="left"/>
      <protection/>
    </xf>
    <xf numFmtId="0" fontId="13" fillId="0" borderId="0" xfId="48" applyFill="1" applyAlignment="1">
      <alignment horizontal="left"/>
      <protection/>
    </xf>
    <xf numFmtId="0" fontId="14" fillId="0" borderId="10" xfId="48" applyFont="1" applyFill="1" applyBorder="1" applyAlignment="1">
      <alignment horizontal="left"/>
      <protection/>
    </xf>
    <xf numFmtId="0" fontId="10" fillId="0" borderId="10" xfId="48" applyFont="1" applyFill="1" applyBorder="1" applyAlignment="1">
      <alignment horizontal="center" vertical="center"/>
      <protection/>
    </xf>
    <xf numFmtId="49" fontId="10" fillId="0" borderId="10" xfId="48" applyNumberFormat="1" applyFont="1" applyFill="1" applyBorder="1" applyAlignment="1">
      <alignment horizontal="center" vertical="center"/>
      <protection/>
    </xf>
    <xf numFmtId="0" fontId="10" fillId="0" borderId="14" xfId="48" applyFont="1" applyFill="1" applyBorder="1" applyAlignment="1">
      <alignment vertical="center"/>
      <protection/>
    </xf>
    <xf numFmtId="0" fontId="14" fillId="0" borderId="0" xfId="48" applyFont="1" applyFill="1" applyAlignment="1">
      <alignment horizontal="left"/>
      <protection/>
    </xf>
    <xf numFmtId="0" fontId="14" fillId="0" borderId="0" xfId="48" applyFont="1" applyFill="1">
      <alignment/>
      <protection/>
    </xf>
    <xf numFmtId="0" fontId="1" fillId="0" borderId="10" xfId="66" applyFont="1" applyFill="1" applyBorder="1" applyAlignment="1">
      <alignment horizontal="left"/>
      <protection/>
    </xf>
    <xf numFmtId="0" fontId="10" fillId="0" borderId="10" xfId="66" applyFont="1" applyFill="1" applyBorder="1" applyAlignment="1">
      <alignment horizontal="left"/>
      <protection/>
    </xf>
    <xf numFmtId="0" fontId="2" fillId="0" borderId="10" xfId="47" applyFont="1" applyFill="1" applyBorder="1">
      <alignment/>
      <protection/>
    </xf>
    <xf numFmtId="49" fontId="65" fillId="0" borderId="10" xfId="47" applyNumberFormat="1" applyFont="1" applyFill="1" applyBorder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66" applyNumberFormat="1" applyFont="1" applyFill="1" applyBorder="1" applyAlignment="1" applyProtection="1">
      <alignment horizontal="left" vertical="center"/>
      <protection/>
    </xf>
    <xf numFmtId="0" fontId="61" fillId="0" borderId="13" xfId="0" applyFont="1" applyFill="1" applyBorder="1" applyAlignment="1">
      <alignment vertical="center"/>
    </xf>
    <xf numFmtId="0" fontId="12" fillId="0" borderId="10" xfId="47" applyFont="1" applyFill="1" applyBorder="1" applyAlignment="1" applyProtection="1">
      <alignment horizontal="center" vertical="center" wrapText="1" readingOrder="1"/>
      <protection locked="0"/>
    </xf>
    <xf numFmtId="0" fontId="5" fillId="0" borderId="0" xfId="66" applyNumberFormat="1" applyFont="1" applyFill="1" applyBorder="1" applyAlignment="1" applyProtection="1">
      <alignment horizontal="left" vertical="center"/>
      <protection/>
    </xf>
    <xf numFmtId="49" fontId="65" fillId="0" borderId="10" xfId="47" applyNumberFormat="1" applyFont="1" applyFill="1" applyBorder="1">
      <alignment/>
      <protection/>
    </xf>
    <xf numFmtId="0" fontId="2" fillId="0" borderId="10" xfId="47" applyFont="1" applyFill="1" applyBorder="1">
      <alignment/>
      <protection/>
    </xf>
    <xf numFmtId="0" fontId="2" fillId="0" borderId="10" xfId="47" applyFont="1" applyFill="1" applyBorder="1">
      <alignment/>
      <protection/>
    </xf>
    <xf numFmtId="0" fontId="65" fillId="0" borderId="10" xfId="47" applyFont="1" applyFill="1" applyBorder="1" applyAlignment="1">
      <alignment horizontal="left"/>
      <protection/>
    </xf>
    <xf numFmtId="0" fontId="15" fillId="0" borderId="10" xfId="47" applyFont="1" applyFill="1" applyBorder="1" applyAlignment="1" applyProtection="1">
      <alignment horizontal="left" vertical="center" wrapText="1" readingOrder="1"/>
      <protection locked="0"/>
    </xf>
    <xf numFmtId="0" fontId="65" fillId="0" borderId="10" xfId="47" applyFont="1" applyFill="1" applyBorder="1" applyAlignment="1" applyProtection="1">
      <alignment horizontal="left" vertical="center" wrapText="1" readingOrder="1"/>
      <protection locked="0"/>
    </xf>
    <xf numFmtId="0" fontId="12" fillId="0" borderId="10" xfId="47" applyFont="1" applyFill="1" applyBorder="1" applyAlignment="1" applyProtection="1">
      <alignment horizontal="left" vertical="center" wrapText="1" readingOrder="1"/>
      <protection locked="0"/>
    </xf>
    <xf numFmtId="0" fontId="66" fillId="0" borderId="10" xfId="71" applyFont="1" applyBorder="1" applyAlignment="1">
      <alignment horizontal="left" vertical="center"/>
      <protection/>
    </xf>
    <xf numFmtId="182" fontId="12" fillId="0" borderId="10" xfId="47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10" xfId="47" applyFont="1" applyFill="1" applyBorder="1" applyAlignment="1">
      <alignment horizontal="left"/>
      <protection/>
    </xf>
    <xf numFmtId="188" fontId="12" fillId="0" borderId="10" xfId="47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48" applyFont="1" applyFill="1" applyAlignment="1">
      <alignment horizontal="left"/>
      <protection/>
    </xf>
    <xf numFmtId="0" fontId="5" fillId="0" borderId="10" xfId="66" applyNumberFormat="1" applyFont="1" applyFill="1" applyBorder="1" applyAlignment="1" applyProtection="1">
      <alignment horizontal="left" vertical="center" wrapText="1"/>
      <protection/>
    </xf>
    <xf numFmtId="0" fontId="13" fillId="0" borderId="10" xfId="48" applyFont="1" applyFill="1" applyBorder="1" applyAlignment="1">
      <alignment horizontal="left" vertical="center" wrapText="1"/>
      <protection/>
    </xf>
    <xf numFmtId="0" fontId="14" fillId="0" borderId="10" xfId="48" applyFont="1" applyFill="1" applyBorder="1" applyAlignment="1">
      <alignment horizontal="left" vertical="center" wrapText="1"/>
      <protection/>
    </xf>
    <xf numFmtId="0" fontId="10" fillId="0" borderId="10" xfId="66" applyFont="1" applyFill="1" applyBorder="1" applyAlignment="1">
      <alignment horizontal="left"/>
      <protection/>
    </xf>
    <xf numFmtId="0" fontId="1" fillId="0" borderId="10" xfId="66" applyFont="1" applyFill="1" applyBorder="1" applyAlignment="1">
      <alignment horizontal="left"/>
      <protection/>
    </xf>
    <xf numFmtId="0" fontId="10" fillId="0" borderId="10" xfId="66" applyFont="1" applyFill="1" applyBorder="1">
      <alignment/>
      <protection/>
    </xf>
    <xf numFmtId="0" fontId="1" fillId="0" borderId="10" xfId="66" applyFont="1" applyFill="1" applyBorder="1">
      <alignment/>
      <protection/>
    </xf>
    <xf numFmtId="0" fontId="62" fillId="0" borderId="10" xfId="0" applyFont="1" applyFill="1" applyBorder="1" applyAlignment="1">
      <alignment horizontal="left" vertical="center"/>
    </xf>
    <xf numFmtId="0" fontId="62" fillId="0" borderId="10" xfId="72" applyFont="1" applyFill="1" applyBorder="1" applyAlignment="1">
      <alignment horizontal="left" vertical="center"/>
      <protection/>
    </xf>
    <xf numFmtId="0" fontId="7" fillId="0" borderId="10" xfId="60" applyFont="1" applyFill="1" applyBorder="1" applyAlignment="1">
      <alignment horizontal="left" vertical="center" wrapText="1" indent="1"/>
      <protection/>
    </xf>
    <xf numFmtId="0" fontId="5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9" fontId="7" fillId="0" borderId="10" xfId="60" applyNumberFormat="1" applyFont="1" applyFill="1" applyBorder="1" applyAlignment="1">
      <alignment horizontal="left" vertical="center" wrapText="1" indent="1"/>
      <protection/>
    </xf>
    <xf numFmtId="0" fontId="22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190" fontId="2" fillId="0" borderId="0" xfId="66" applyNumberFormat="1" applyFill="1">
      <alignment/>
      <protection/>
    </xf>
    <xf numFmtId="0" fontId="3" fillId="0" borderId="0" xfId="66" applyNumberFormat="1" applyFont="1" applyFill="1" applyBorder="1" applyAlignment="1" applyProtection="1">
      <alignment horizontal="left"/>
      <protection/>
    </xf>
    <xf numFmtId="0" fontId="5" fillId="0" borderId="0" xfId="66" applyNumberFormat="1" applyFont="1" applyFill="1" applyBorder="1" applyAlignment="1" applyProtection="1">
      <alignment horizontal="left"/>
      <protection/>
    </xf>
    <xf numFmtId="0" fontId="5" fillId="0" borderId="10" xfId="66" applyNumberFormat="1" applyFont="1" applyFill="1" applyBorder="1" applyAlignment="1" applyProtection="1">
      <alignment horizontal="left" vertical="center"/>
      <protection/>
    </xf>
    <xf numFmtId="180" fontId="3" fillId="0" borderId="10" xfId="66" applyNumberFormat="1" applyFont="1" applyFill="1" applyBorder="1" applyAlignment="1" applyProtection="1">
      <alignment horizontal="left" vertical="center"/>
      <protection/>
    </xf>
    <xf numFmtId="0" fontId="2" fillId="0" borderId="0" xfId="66" applyFill="1" applyAlignment="1">
      <alignment horizontal="left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66" applyFill="1" applyBorder="1" applyAlignment="1">
      <alignment horizontal="left" vertical="center"/>
      <protection/>
    </xf>
    <xf numFmtId="0" fontId="2" fillId="0" borderId="0" xfId="66" applyFill="1" applyAlignment="1">
      <alignment horizontal="left" vertical="center"/>
      <protection/>
    </xf>
    <xf numFmtId="0" fontId="3" fillId="0" borderId="10" xfId="66" applyNumberFormat="1" applyFont="1" applyFill="1" applyBorder="1" applyAlignment="1" applyProtection="1">
      <alignment horizontal="left" vertical="center"/>
      <protection/>
    </xf>
    <xf numFmtId="190" fontId="3" fillId="0" borderId="10" xfId="66" applyNumberFormat="1" applyFont="1" applyFill="1" applyBorder="1" applyAlignment="1" applyProtection="1">
      <alignment horizontal="left" vertical="center"/>
      <protection/>
    </xf>
    <xf numFmtId="181" fontId="3" fillId="0" borderId="10" xfId="66" applyNumberFormat="1" applyFont="1" applyFill="1" applyBorder="1" applyAlignment="1" applyProtection="1">
      <alignment horizontal="left" vertical="center"/>
      <protection/>
    </xf>
    <xf numFmtId="190" fontId="2" fillId="0" borderId="10" xfId="66" applyNumberFormat="1" applyFill="1" applyBorder="1" applyAlignment="1">
      <alignment horizontal="left" vertical="center"/>
      <protection/>
    </xf>
    <xf numFmtId="190" fontId="2" fillId="0" borderId="0" xfId="66" applyNumberFormat="1" applyFill="1" applyAlignment="1">
      <alignment horizontal="left" vertical="center"/>
      <protection/>
    </xf>
    <xf numFmtId="180" fontId="2" fillId="0" borderId="10" xfId="66" applyNumberFormat="1" applyFill="1" applyBorder="1" applyAlignment="1">
      <alignment horizontal="left" vertical="center"/>
      <protection/>
    </xf>
    <xf numFmtId="0" fontId="2" fillId="0" borderId="10" xfId="66" applyFont="1" applyFill="1" applyBorder="1" applyAlignment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190" fontId="5" fillId="0" borderId="10" xfId="66" applyNumberFormat="1" applyFont="1" applyFill="1" applyBorder="1" applyAlignment="1" applyProtection="1">
      <alignment horizontal="left" vertical="center"/>
      <protection/>
    </xf>
    <xf numFmtId="192" fontId="5" fillId="0" borderId="10" xfId="66" applyNumberFormat="1" applyFont="1" applyFill="1" applyBorder="1" applyAlignment="1" applyProtection="1">
      <alignment horizontal="left" vertical="center"/>
      <protection/>
    </xf>
    <xf numFmtId="0" fontId="4" fillId="0" borderId="0" xfId="66" applyNumberFormat="1" applyFont="1" applyFill="1" applyBorder="1" applyAlignment="1" applyProtection="1">
      <alignment horizontal="center" vertical="top"/>
      <protection/>
    </xf>
    <xf numFmtId="0" fontId="7" fillId="0" borderId="10" xfId="66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Fill="1" applyAlignment="1">
      <alignment horizontal="left" vertical="center" wrapText="1"/>
      <protection/>
    </xf>
    <xf numFmtId="0" fontId="7" fillId="0" borderId="13" xfId="66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66" applyNumberFormat="1" applyFont="1" applyFill="1" applyBorder="1" applyAlignment="1" applyProtection="1">
      <alignment horizontal="center" vertical="center"/>
      <protection/>
    </xf>
    <xf numFmtId="0" fontId="14" fillId="0" borderId="0" xfId="66" applyFont="1" applyFill="1" applyAlignment="1">
      <alignment horizontal="left" vertical="center" wrapText="1"/>
      <protection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47" applyFont="1" applyFill="1" applyBorder="1" applyAlignment="1" applyProtection="1">
      <alignment horizontal="center" vertical="center" wrapText="1" readingOrder="1"/>
      <protection locked="0"/>
    </xf>
    <xf numFmtId="0" fontId="3" fillId="0" borderId="19" xfId="47" applyFont="1" applyFill="1" applyBorder="1" applyAlignment="1" applyProtection="1">
      <alignment horizontal="center" vertical="center" wrapText="1" readingOrder="1"/>
      <protection locked="0"/>
    </xf>
    <xf numFmtId="0" fontId="3" fillId="0" borderId="20" xfId="47" applyFont="1" applyFill="1" applyBorder="1" applyAlignment="1" applyProtection="1">
      <alignment horizontal="center" vertical="center" wrapText="1" readingOrder="1"/>
      <protection locked="0"/>
    </xf>
    <xf numFmtId="0" fontId="3" fillId="0" borderId="21" xfId="47" applyFont="1" applyFill="1" applyBorder="1" applyAlignment="1" applyProtection="1">
      <alignment horizontal="center" vertical="center" wrapText="1" readingOrder="1"/>
      <protection locked="0"/>
    </xf>
    <xf numFmtId="0" fontId="0" fillId="0" borderId="10" xfId="47" applyFont="1" applyFill="1" applyBorder="1" applyAlignment="1" applyProtection="1">
      <alignment vertical="top" wrapText="1"/>
      <protection locked="0"/>
    </xf>
    <xf numFmtId="0" fontId="68" fillId="0" borderId="0" xfId="47" applyFont="1" applyFill="1" applyAlignment="1" applyProtection="1">
      <alignment horizontal="left" vertical="center" wrapText="1" readingOrder="1"/>
      <protection locked="0"/>
    </xf>
    <xf numFmtId="0" fontId="68" fillId="0" borderId="0" xfId="47" applyFont="1" applyFill="1" applyAlignment="1">
      <alignment horizontal="left"/>
      <protection/>
    </xf>
    <xf numFmtId="0" fontId="2" fillId="0" borderId="0" xfId="47" applyFont="1" applyFill="1" applyAlignment="1">
      <alignment horizontal="left"/>
      <protection/>
    </xf>
    <xf numFmtId="0" fontId="0" fillId="0" borderId="0" xfId="47" applyFont="1" applyFill="1" applyAlignment="1">
      <alignment horizontal="left"/>
      <protection/>
    </xf>
    <xf numFmtId="0" fontId="3" fillId="0" borderId="0" xfId="47" applyFont="1" applyFill="1" applyAlignment="1" applyProtection="1">
      <alignment horizontal="right" vertical="center" wrapText="1" readingOrder="1"/>
      <protection locked="0"/>
    </xf>
    <xf numFmtId="0" fontId="3" fillId="0" borderId="14" xfId="47" applyFont="1" applyFill="1" applyBorder="1" applyAlignment="1" applyProtection="1">
      <alignment horizontal="center" vertical="center" wrapText="1" readingOrder="1"/>
      <protection locked="0"/>
    </xf>
    <xf numFmtId="0" fontId="3" fillId="0" borderId="22" xfId="47" applyFont="1" applyFill="1" applyBorder="1" applyAlignment="1" applyProtection="1">
      <alignment horizontal="center" vertical="center" wrapText="1" readingOrder="1"/>
      <protection locked="0"/>
    </xf>
    <xf numFmtId="0" fontId="3" fillId="0" borderId="23" xfId="47" applyFont="1" applyFill="1" applyBorder="1" applyAlignment="1" applyProtection="1">
      <alignment horizontal="center" vertical="center" wrapText="1" readingOrder="1"/>
      <protection locked="0"/>
    </xf>
    <xf numFmtId="0" fontId="0" fillId="0" borderId="10" xfId="47" applyFont="1" applyFill="1" applyBorder="1">
      <alignment/>
      <protection/>
    </xf>
    <xf numFmtId="0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24" xfId="48" applyFont="1" applyFill="1" applyBorder="1" applyAlignment="1">
      <alignment horizontal="center" vertical="center" wrapText="1"/>
      <protection/>
    </xf>
    <xf numFmtId="0" fontId="14" fillId="0" borderId="25" xfId="48" applyFont="1" applyFill="1" applyBorder="1" applyAlignment="1">
      <alignment horizontal="center" vertical="center" wrapText="1"/>
      <protection/>
    </xf>
    <xf numFmtId="0" fontId="14" fillId="0" borderId="26" xfId="48" applyFont="1" applyFill="1" applyBorder="1" applyAlignment="1">
      <alignment horizontal="center" vertical="center" wrapText="1"/>
      <protection/>
    </xf>
    <xf numFmtId="0" fontId="14" fillId="0" borderId="27" xfId="48" applyFont="1" applyFill="1" applyBorder="1" applyAlignment="1">
      <alignment horizontal="center" vertical="center" wrapText="1"/>
      <protection/>
    </xf>
    <xf numFmtId="0" fontId="1" fillId="0" borderId="24" xfId="66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>
      <alignment horizontal="center" vertical="center"/>
      <protection/>
    </xf>
    <xf numFmtId="0" fontId="1" fillId="0" borderId="25" xfId="66" applyFont="1" applyFill="1" applyBorder="1" applyAlignment="1">
      <alignment horizontal="center" vertical="center"/>
      <protection/>
    </xf>
    <xf numFmtId="0" fontId="1" fillId="0" borderId="26" xfId="66" applyFont="1" applyFill="1" applyBorder="1" applyAlignment="1">
      <alignment horizontal="center" vertical="center"/>
      <protection/>
    </xf>
    <xf numFmtId="0" fontId="1" fillId="0" borderId="13" xfId="66" applyFont="1" applyFill="1" applyBorder="1" applyAlignment="1">
      <alignment horizontal="center" vertical="center"/>
      <protection/>
    </xf>
    <xf numFmtId="0" fontId="1" fillId="0" borderId="27" xfId="66" applyFont="1" applyFill="1" applyBorder="1" applyAlignment="1">
      <alignment horizontal="center" vertical="center"/>
      <protection/>
    </xf>
    <xf numFmtId="0" fontId="8" fillId="0" borderId="0" xfId="48" applyFont="1" applyFill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left" wrapText="1"/>
      <protection/>
    </xf>
    <xf numFmtId="0" fontId="2" fillId="0" borderId="13" xfId="48" applyFont="1" applyFill="1" applyBorder="1" applyAlignment="1">
      <alignment horizontal="left" wrapText="1"/>
      <protection/>
    </xf>
    <xf numFmtId="0" fontId="5" fillId="0" borderId="10" xfId="66" applyNumberFormat="1" applyFont="1" applyFill="1" applyBorder="1" applyAlignment="1" applyProtection="1">
      <alignment horizontal="center" vertical="center"/>
      <protection/>
    </xf>
    <xf numFmtId="0" fontId="5" fillId="0" borderId="14" xfId="66" applyNumberFormat="1" applyFont="1" applyFill="1" applyBorder="1" applyAlignment="1" applyProtection="1">
      <alignment horizontal="center" vertical="center"/>
      <protection/>
    </xf>
    <xf numFmtId="0" fontId="5" fillId="0" borderId="22" xfId="66" applyNumberFormat="1" applyFont="1" applyFill="1" applyBorder="1" applyAlignment="1" applyProtection="1">
      <alignment horizontal="center" vertical="center"/>
      <protection/>
    </xf>
    <xf numFmtId="0" fontId="5" fillId="0" borderId="23" xfId="66" applyNumberFormat="1" applyFont="1" applyFill="1" applyBorder="1" applyAlignment="1" applyProtection="1">
      <alignment horizontal="center" vertical="center"/>
      <protection/>
    </xf>
    <xf numFmtId="0" fontId="5" fillId="0" borderId="14" xfId="66" applyNumberFormat="1" applyFont="1" applyFill="1" applyBorder="1" applyAlignment="1" applyProtection="1">
      <alignment horizontal="center" vertical="center" wrapText="1"/>
      <protection/>
    </xf>
    <xf numFmtId="0" fontId="5" fillId="0" borderId="22" xfId="66" applyNumberFormat="1" applyFont="1" applyFill="1" applyBorder="1" applyAlignment="1" applyProtection="1">
      <alignment horizontal="center" vertical="center" wrapText="1"/>
      <protection/>
    </xf>
    <xf numFmtId="0" fontId="5" fillId="0" borderId="23" xfId="66" applyNumberFormat="1" applyFont="1" applyFill="1" applyBorder="1" applyAlignment="1" applyProtection="1">
      <alignment horizontal="center" vertical="center" wrapText="1"/>
      <protection/>
    </xf>
    <xf numFmtId="0" fontId="14" fillId="0" borderId="14" xfId="48" applyFont="1" applyFill="1" applyBorder="1" applyAlignment="1">
      <alignment horizontal="left" vertical="center" wrapText="1"/>
      <protection/>
    </xf>
    <xf numFmtId="0" fontId="14" fillId="0" borderId="22" xfId="48" applyFont="1" applyFill="1" applyBorder="1" applyAlignment="1">
      <alignment horizontal="left" vertical="center" wrapText="1"/>
      <protection/>
    </xf>
    <xf numFmtId="0" fontId="14" fillId="0" borderId="23" xfId="48" applyFont="1" applyFill="1" applyBorder="1" applyAlignment="1">
      <alignment horizontal="left" vertical="center" wrapText="1"/>
      <protection/>
    </xf>
    <xf numFmtId="0" fontId="14" fillId="0" borderId="19" xfId="48" applyFont="1" applyFill="1" applyBorder="1" applyAlignment="1">
      <alignment horizontal="center" vertical="center" wrapText="1"/>
      <protection/>
    </xf>
    <xf numFmtId="0" fontId="14" fillId="0" borderId="21" xfId="48" applyFont="1" applyFill="1" applyBorder="1" applyAlignment="1">
      <alignment horizontal="center" vertical="center" wrapText="1"/>
      <protection/>
    </xf>
    <xf numFmtId="0" fontId="14" fillId="0" borderId="29" xfId="48" applyFont="1" applyFill="1" applyBorder="1" applyAlignment="1">
      <alignment horizontal="center" vertical="center" wrapText="1"/>
      <protection/>
    </xf>
    <xf numFmtId="0" fontId="5" fillId="0" borderId="19" xfId="66" applyNumberFormat="1" applyFont="1" applyFill="1" applyBorder="1" applyAlignment="1" applyProtection="1">
      <alignment horizontal="left" vertical="center"/>
      <protection/>
    </xf>
    <xf numFmtId="0" fontId="5" fillId="0" borderId="20" xfId="66" applyNumberFormat="1" applyFont="1" applyFill="1" applyBorder="1" applyAlignment="1" applyProtection="1">
      <alignment horizontal="left" vertical="center"/>
      <protection/>
    </xf>
    <xf numFmtId="0" fontId="5" fillId="0" borderId="21" xfId="66" applyNumberFormat="1" applyFont="1" applyFill="1" applyBorder="1" applyAlignment="1" applyProtection="1">
      <alignment horizontal="left" vertical="center"/>
      <protection/>
    </xf>
    <xf numFmtId="0" fontId="5" fillId="0" borderId="19" xfId="66" applyNumberFormat="1" applyFont="1" applyFill="1" applyBorder="1" applyAlignment="1" applyProtection="1">
      <alignment horizontal="left" vertical="center" wrapText="1"/>
      <protection/>
    </xf>
    <xf numFmtId="0" fontId="5" fillId="0" borderId="21" xfId="66" applyNumberFormat="1" applyFont="1" applyFill="1" applyBorder="1" applyAlignment="1" applyProtection="1">
      <alignment horizontal="left" vertical="center" wrapText="1"/>
      <protection/>
    </xf>
    <xf numFmtId="0" fontId="4" fillId="0" borderId="0" xfId="47" applyFont="1" applyFill="1" applyAlignment="1" applyProtection="1">
      <alignment horizontal="center" vertical="center" wrapText="1" readingOrder="1"/>
      <protection locked="0"/>
    </xf>
    <xf numFmtId="0" fontId="8" fillId="0" borderId="0" xfId="47" applyFont="1" applyFill="1" applyAlignment="1">
      <alignment horizontal="center" vertical="center" wrapText="1" readingOrder="1"/>
      <protection/>
    </xf>
    <xf numFmtId="0" fontId="2" fillId="0" borderId="0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5" fillId="0" borderId="14" xfId="47" applyFont="1" applyFill="1" applyBorder="1" applyAlignment="1" applyProtection="1">
      <alignment horizontal="center" vertical="center" wrapText="1" readingOrder="1"/>
      <protection locked="0"/>
    </xf>
    <xf numFmtId="0" fontId="5" fillId="0" borderId="22" xfId="47" applyFont="1" applyFill="1" applyBorder="1" applyAlignment="1" applyProtection="1">
      <alignment horizontal="center" vertical="center" wrapText="1" readingOrder="1"/>
      <protection locked="0"/>
    </xf>
    <xf numFmtId="0" fontId="5" fillId="0" borderId="23" xfId="47" applyFont="1" applyFill="1" applyBorder="1" applyAlignment="1" applyProtection="1">
      <alignment horizontal="center" vertical="center" wrapText="1" readingOrder="1"/>
      <protection locked="0"/>
    </xf>
    <xf numFmtId="0" fontId="5" fillId="0" borderId="10" xfId="47" applyFont="1" applyFill="1" applyBorder="1" applyAlignment="1" applyProtection="1">
      <alignment horizontal="center" vertical="center" wrapText="1" readingOrder="1"/>
      <protection locked="0"/>
    </xf>
    <xf numFmtId="0" fontId="0" fillId="0" borderId="10" xfId="47" applyFill="1" applyBorder="1" applyAlignment="1" applyProtection="1">
      <alignment horizontal="center" vertical="top" wrapText="1"/>
      <protection locked="0"/>
    </xf>
    <xf numFmtId="0" fontId="5" fillId="0" borderId="19" xfId="47" applyFont="1" applyFill="1" applyBorder="1" applyAlignment="1" applyProtection="1">
      <alignment horizontal="center" vertical="center" wrapText="1" readingOrder="1"/>
      <protection locked="0"/>
    </xf>
    <xf numFmtId="0" fontId="5" fillId="0" borderId="21" xfId="47" applyFont="1" applyFill="1" applyBorder="1" applyAlignment="1" applyProtection="1">
      <alignment horizontal="center" vertical="center" wrapText="1" readingOrder="1"/>
      <protection locked="0"/>
    </xf>
    <xf numFmtId="0" fontId="11" fillId="0" borderId="10" xfId="66" applyNumberFormat="1" applyFont="1" applyFill="1" applyBorder="1" applyAlignment="1" applyProtection="1">
      <alignment horizontal="center" vertical="center"/>
      <protection/>
    </xf>
    <xf numFmtId="49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5" fillId="0" borderId="13" xfId="66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7" fillId="0" borderId="19" xfId="60" applyFont="1" applyFill="1" applyBorder="1" applyAlignment="1">
      <alignment horizontal="left" vertical="center" wrapText="1" indent="1"/>
      <protection/>
    </xf>
    <xf numFmtId="0" fontId="7" fillId="0" borderId="20" xfId="60" applyFont="1" applyFill="1" applyBorder="1" applyAlignment="1">
      <alignment horizontal="left" vertical="center" wrapText="1" indent="1"/>
      <protection/>
    </xf>
    <xf numFmtId="0" fontId="7" fillId="0" borderId="21" xfId="60" applyFont="1" applyFill="1" applyBorder="1" applyAlignment="1">
      <alignment horizontal="left" vertical="center" wrapText="1" indent="1"/>
      <protection/>
    </xf>
    <xf numFmtId="0" fontId="5" fillId="0" borderId="19" xfId="66" applyNumberFormat="1" applyFont="1" applyFill="1" applyBorder="1" applyAlignment="1" applyProtection="1">
      <alignment horizontal="center" vertical="center" wrapText="1"/>
      <protection/>
    </xf>
    <xf numFmtId="0" fontId="5" fillId="0" borderId="20" xfId="66" applyNumberFormat="1" applyFont="1" applyFill="1" applyBorder="1" applyAlignment="1" applyProtection="1">
      <alignment horizontal="center" vertical="center" wrapText="1"/>
      <protection/>
    </xf>
    <xf numFmtId="0" fontId="5" fillId="0" borderId="21" xfId="66" applyNumberFormat="1" applyFont="1" applyFill="1" applyBorder="1" applyAlignment="1" applyProtection="1">
      <alignment horizontal="center" vertical="center" wrapText="1"/>
      <protection/>
    </xf>
    <xf numFmtId="0" fontId="5" fillId="0" borderId="10" xfId="66" applyNumberFormat="1" applyFont="1" applyFill="1" applyBorder="1" applyAlignment="1" applyProtection="1">
      <alignment horizontal="left"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6" xfId="43"/>
    <cellStyle name="常规 16 2" xfId="44"/>
    <cellStyle name="常规 16 2 2" xfId="45"/>
    <cellStyle name="常规 16 3" xfId="46"/>
    <cellStyle name="常规 2" xfId="47"/>
    <cellStyle name="常规 2 11" xfId="48"/>
    <cellStyle name="常规 2 11 2" xfId="49"/>
    <cellStyle name="常规 2 11 2 2" xfId="50"/>
    <cellStyle name="常规 2 11 2 3" xfId="51"/>
    <cellStyle name="常规 2 11 3" xfId="52"/>
    <cellStyle name="常规 2 2" xfId="53"/>
    <cellStyle name="常规 2 2 2" xfId="54"/>
    <cellStyle name="常规 2 2 3" xfId="55"/>
    <cellStyle name="常规 3" xfId="56"/>
    <cellStyle name="常规 3 2" xfId="57"/>
    <cellStyle name="常规 3 2 2" xfId="58"/>
    <cellStyle name="常规 3 2 2 2" xfId="59"/>
    <cellStyle name="常规 3 3" xfId="60"/>
    <cellStyle name="常规 3 3 2" xfId="61"/>
    <cellStyle name="常规 3 4" xfId="62"/>
    <cellStyle name="常规 4" xfId="63"/>
    <cellStyle name="常规 4 2" xfId="64"/>
    <cellStyle name="常规 4 3" xfId="65"/>
    <cellStyle name="常规 5" xfId="66"/>
    <cellStyle name="常规 5 2" xfId="67"/>
    <cellStyle name="常规 5 2 2" xfId="68"/>
    <cellStyle name="常规 6" xfId="69"/>
    <cellStyle name="常规 6 2" xfId="70"/>
    <cellStyle name="常规 7" xfId="71"/>
    <cellStyle name="常规 8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95375"/>
    <xdr:sp>
      <xdr:nvSpPr>
        <xdr:cNvPr id="1" name="矩形 2"/>
        <xdr:cNvSpPr>
          <a:spLocks/>
        </xdr:cNvSpPr>
      </xdr:nvSpPr>
      <xdr:spPr>
        <a:xfrm>
          <a:off x="3219450" y="1885950"/>
          <a:ext cx="25146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矩形 1"/>
        <xdr:cNvSpPr>
          <a:spLocks/>
        </xdr:cNvSpPr>
      </xdr:nvSpPr>
      <xdr:spPr>
        <a:xfrm>
          <a:off x="5438775" y="155257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矩形 1"/>
        <xdr:cNvSpPr>
          <a:spLocks/>
        </xdr:cNvSpPr>
      </xdr:nvSpPr>
      <xdr:spPr>
        <a:xfrm>
          <a:off x="5438775" y="146685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:B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00"/>
      <c r="B1" s="2"/>
      <c r="C1" s="2"/>
      <c r="D1" s="9"/>
    </row>
    <row r="2" spans="1:4" ht="27">
      <c r="A2" s="180" t="s">
        <v>0</v>
      </c>
      <c r="B2" s="180"/>
      <c r="C2" s="180"/>
      <c r="D2" s="180"/>
    </row>
    <row r="3" spans="1:4" s="92" customFormat="1" ht="19.5" customHeight="1">
      <c r="A3" s="183" t="s">
        <v>499</v>
      </c>
      <c r="B3" s="184"/>
      <c r="C3" s="71"/>
      <c r="D3" s="72" t="s">
        <v>1</v>
      </c>
    </row>
    <row r="4" spans="1:4" s="92" customFormat="1" ht="19.5" customHeight="1">
      <c r="A4" s="181" t="s">
        <v>2</v>
      </c>
      <c r="B4" s="181"/>
      <c r="C4" s="181" t="s">
        <v>3</v>
      </c>
      <c r="D4" s="181"/>
    </row>
    <row r="5" spans="1:4" s="92" customFormat="1" ht="19.5" customHeight="1">
      <c r="A5" s="181" t="s">
        <v>4</v>
      </c>
      <c r="B5" s="181" t="s">
        <v>5</v>
      </c>
      <c r="C5" s="181" t="s">
        <v>6</v>
      </c>
      <c r="D5" s="181" t="s">
        <v>5</v>
      </c>
    </row>
    <row r="6" spans="1:4" s="92" customFormat="1" ht="19.5" customHeight="1">
      <c r="A6" s="181"/>
      <c r="B6" s="181"/>
      <c r="C6" s="181"/>
      <c r="D6" s="181"/>
    </row>
    <row r="7" spans="1:4" s="92" customFormat="1" ht="17.25" customHeight="1">
      <c r="A7" s="77" t="s">
        <v>7</v>
      </c>
      <c r="B7" s="74">
        <v>53579.5</v>
      </c>
      <c r="C7" s="76" t="s">
        <v>8</v>
      </c>
      <c r="D7" s="74">
        <v>1.61</v>
      </c>
    </row>
    <row r="8" spans="1:4" s="92" customFormat="1" ht="17.25" customHeight="1">
      <c r="A8" s="73" t="s">
        <v>9</v>
      </c>
      <c r="B8" s="74"/>
      <c r="C8" s="76" t="s">
        <v>10</v>
      </c>
      <c r="D8" s="74"/>
    </row>
    <row r="9" spans="1:4" s="92" customFormat="1" ht="17.25" customHeight="1">
      <c r="A9" s="73" t="s">
        <v>11</v>
      </c>
      <c r="B9" s="74"/>
      <c r="C9" s="76" t="s">
        <v>12</v>
      </c>
      <c r="D9" s="74"/>
    </row>
    <row r="10" spans="1:4" s="92" customFormat="1" ht="17.25" customHeight="1">
      <c r="A10" s="73" t="s">
        <v>13</v>
      </c>
      <c r="B10" s="74"/>
      <c r="C10" s="76" t="s">
        <v>14</v>
      </c>
      <c r="D10" s="74"/>
    </row>
    <row r="11" spans="1:4" s="92" customFormat="1" ht="17.25" customHeight="1">
      <c r="A11" s="73" t="s">
        <v>15</v>
      </c>
      <c r="B11" s="74"/>
      <c r="C11" s="76" t="s">
        <v>16</v>
      </c>
      <c r="D11" s="74">
        <v>37162.01</v>
      </c>
    </row>
    <row r="12" spans="1:4" s="92" customFormat="1" ht="17.25" customHeight="1">
      <c r="A12" s="73" t="s">
        <v>17</v>
      </c>
      <c r="B12" s="74"/>
      <c r="C12" s="76" t="s">
        <v>18</v>
      </c>
      <c r="D12" s="74"/>
    </row>
    <row r="13" spans="1:4" s="92" customFormat="1" ht="17.25" customHeight="1">
      <c r="A13" s="73" t="s">
        <v>19</v>
      </c>
      <c r="B13" s="74"/>
      <c r="C13" s="76" t="s">
        <v>20</v>
      </c>
      <c r="D13" s="74">
        <v>169.52</v>
      </c>
    </row>
    <row r="14" spans="1:4" s="92" customFormat="1" ht="17.25" customHeight="1">
      <c r="A14" s="101"/>
      <c r="B14" s="74"/>
      <c r="C14" s="76" t="s">
        <v>21</v>
      </c>
      <c r="D14" s="74">
        <v>5982.03</v>
      </c>
    </row>
    <row r="15" spans="1:4" s="92" customFormat="1" ht="17.25" customHeight="1">
      <c r="A15" s="101"/>
      <c r="B15" s="74"/>
      <c r="C15" s="76" t="s">
        <v>22</v>
      </c>
      <c r="D15" s="74">
        <v>5813.57</v>
      </c>
    </row>
    <row r="16" spans="1:4" s="92" customFormat="1" ht="17.25" customHeight="1">
      <c r="A16" s="101"/>
      <c r="B16" s="74"/>
      <c r="C16" s="76" t="s">
        <v>23</v>
      </c>
      <c r="D16" s="74"/>
    </row>
    <row r="17" spans="1:4" s="92" customFormat="1" ht="17.25" customHeight="1">
      <c r="A17" s="101"/>
      <c r="B17" s="102"/>
      <c r="C17" s="76" t="s">
        <v>24</v>
      </c>
      <c r="D17" s="74"/>
    </row>
    <row r="18" spans="1:4" s="92" customFormat="1" ht="17.25" customHeight="1">
      <c r="A18" s="101"/>
      <c r="B18" s="103"/>
      <c r="C18" s="76" t="s">
        <v>25</v>
      </c>
      <c r="D18" s="74"/>
    </row>
    <row r="19" spans="1:4" s="92" customFormat="1" ht="17.25" customHeight="1">
      <c r="A19" s="101"/>
      <c r="B19" s="103"/>
      <c r="C19" s="76" t="s">
        <v>26</v>
      </c>
      <c r="D19" s="74"/>
    </row>
    <row r="20" spans="1:4" s="92" customFormat="1" ht="17.25" customHeight="1">
      <c r="A20" s="101"/>
      <c r="B20" s="103"/>
      <c r="C20" s="77" t="s">
        <v>27</v>
      </c>
      <c r="D20" s="74"/>
    </row>
    <row r="21" spans="1:4" s="92" customFormat="1" ht="17.25" customHeight="1">
      <c r="A21" s="78"/>
      <c r="B21" s="103"/>
      <c r="C21" s="77" t="s">
        <v>28</v>
      </c>
      <c r="D21" s="74"/>
    </row>
    <row r="22" spans="1:4" s="92" customFormat="1" ht="17.25" customHeight="1">
      <c r="A22" s="80"/>
      <c r="B22" s="103"/>
      <c r="C22" s="77" t="s">
        <v>29</v>
      </c>
      <c r="D22" s="74"/>
    </row>
    <row r="23" spans="1:4" s="92" customFormat="1" ht="17.25" customHeight="1">
      <c r="A23" s="80"/>
      <c r="B23" s="103"/>
      <c r="C23" s="77" t="s">
        <v>30</v>
      </c>
      <c r="D23" s="74"/>
    </row>
    <row r="24" spans="1:4" s="92" customFormat="1" ht="17.25" customHeight="1">
      <c r="A24" s="80"/>
      <c r="B24" s="103"/>
      <c r="C24" s="77" t="s">
        <v>31</v>
      </c>
      <c r="D24" s="74"/>
    </row>
    <row r="25" spans="1:4" s="92" customFormat="1" ht="17.25" customHeight="1">
      <c r="A25" s="80"/>
      <c r="B25" s="103"/>
      <c r="C25" s="77" t="s">
        <v>32</v>
      </c>
      <c r="D25" s="74">
        <v>4450.76</v>
      </c>
    </row>
    <row r="26" spans="1:4" s="92" customFormat="1" ht="17.25" customHeight="1">
      <c r="A26" s="80"/>
      <c r="B26" s="103"/>
      <c r="C26" s="77" t="s">
        <v>33</v>
      </c>
      <c r="D26" s="74"/>
    </row>
    <row r="27" spans="1:4" s="92" customFormat="1" ht="17.25" customHeight="1">
      <c r="A27" s="80"/>
      <c r="B27" s="103"/>
      <c r="C27" s="77" t="s">
        <v>34</v>
      </c>
      <c r="D27" s="74"/>
    </row>
    <row r="28" spans="1:4" s="92" customFormat="1" ht="17.25" customHeight="1">
      <c r="A28" s="80"/>
      <c r="B28" s="103"/>
      <c r="C28" s="77" t="s">
        <v>35</v>
      </c>
      <c r="D28" s="74"/>
    </row>
    <row r="29" spans="1:4" s="92" customFormat="1" ht="17.25" customHeight="1">
      <c r="A29" s="80"/>
      <c r="B29" s="103"/>
      <c r="C29" s="77" t="s">
        <v>36</v>
      </c>
      <c r="D29" s="74"/>
    </row>
    <row r="30" spans="1:4" s="92" customFormat="1" ht="17.25" customHeight="1">
      <c r="A30" s="104" t="s">
        <v>37</v>
      </c>
      <c r="B30" s="105">
        <f>SUM(B7:B13)</f>
        <v>53579.5</v>
      </c>
      <c r="C30" s="81" t="s">
        <v>38</v>
      </c>
      <c r="D30" s="82">
        <f>SUM(D7:D29)</f>
        <v>53579.5</v>
      </c>
    </row>
    <row r="32" spans="1:2" ht="29.25" customHeight="1">
      <c r="A32" s="182"/>
      <c r="B32" s="182"/>
    </row>
  </sheetData>
  <sheetProtection/>
  <mergeCells count="9">
    <mergeCell ref="A2:D2"/>
    <mergeCell ref="A4:B4"/>
    <mergeCell ref="C4:D4"/>
    <mergeCell ref="A32:B32"/>
    <mergeCell ref="A5:A6"/>
    <mergeCell ref="B5:B6"/>
    <mergeCell ref="C5:C6"/>
    <mergeCell ref="D5:D6"/>
    <mergeCell ref="A3:B3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K22" sqref="K22"/>
    </sheetView>
  </sheetViews>
  <sheetFormatPr defaultColWidth="9.140625" defaultRowHeight="12.75"/>
  <cols>
    <col min="1" max="1" width="29.00390625" style="12" bestFit="1" customWidth="1"/>
    <col min="2" max="2" width="29.00390625" style="12" customWidth="1"/>
    <col min="3" max="5" width="23.57421875" style="12" customWidth="1"/>
    <col min="6" max="6" width="25.140625" style="12" customWidth="1"/>
    <col min="7" max="7" width="18.8515625" style="12" customWidth="1"/>
    <col min="8" max="8" width="20.140625" style="12" customWidth="1"/>
    <col min="9" max="16384" width="9.140625" style="12" customWidth="1"/>
  </cols>
  <sheetData>
    <row r="1" ht="12">
      <c r="H1" s="8"/>
    </row>
    <row r="2" spans="1:8" ht="27">
      <c r="A2" s="189" t="s">
        <v>410</v>
      </c>
      <c r="B2" s="189"/>
      <c r="C2" s="189"/>
      <c r="D2" s="189"/>
      <c r="E2" s="189"/>
      <c r="F2" s="189"/>
      <c r="G2" s="189"/>
      <c r="H2" s="189"/>
    </row>
    <row r="3" ht="13.5">
      <c r="A3" s="134" t="s">
        <v>488</v>
      </c>
    </row>
    <row r="4" spans="1:8" ht="44.25" customHeight="1">
      <c r="A4" s="13" t="s">
        <v>411</v>
      </c>
      <c r="B4" s="13" t="s">
        <v>412</v>
      </c>
      <c r="C4" s="13" t="s">
        <v>413</v>
      </c>
      <c r="D4" s="13" t="s">
        <v>414</v>
      </c>
      <c r="E4" s="13" t="s">
        <v>415</v>
      </c>
      <c r="F4" s="13" t="s">
        <v>416</v>
      </c>
      <c r="G4" s="13" t="s">
        <v>417</v>
      </c>
      <c r="H4" s="13" t="s">
        <v>418</v>
      </c>
    </row>
    <row r="5" spans="1:8" ht="14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3" customHeight="1">
      <c r="A6" s="14" t="s">
        <v>419</v>
      </c>
      <c r="B6" s="14"/>
      <c r="C6" s="14"/>
      <c r="D6" s="14"/>
      <c r="E6" s="13"/>
      <c r="F6" s="13"/>
      <c r="G6" s="13"/>
      <c r="H6" s="13"/>
    </row>
    <row r="7" spans="1:8" ht="35.25" customHeight="1">
      <c r="A7" s="259" t="s">
        <v>500</v>
      </c>
      <c r="B7" s="259" t="s">
        <v>501</v>
      </c>
      <c r="C7" s="156" t="s">
        <v>502</v>
      </c>
      <c r="D7" s="156" t="s">
        <v>503</v>
      </c>
      <c r="E7" s="156" t="s">
        <v>504</v>
      </c>
      <c r="F7" s="156" t="s">
        <v>505</v>
      </c>
      <c r="G7" s="156" t="s">
        <v>506</v>
      </c>
      <c r="H7" s="157" t="s">
        <v>507</v>
      </c>
    </row>
    <row r="8" spans="1:8" ht="24" customHeight="1">
      <c r="A8" s="260"/>
      <c r="B8" s="260"/>
      <c r="C8" s="156" t="s">
        <v>502</v>
      </c>
      <c r="D8" s="156" t="s">
        <v>508</v>
      </c>
      <c r="E8" s="156" t="s">
        <v>507</v>
      </c>
      <c r="F8" s="156" t="s">
        <v>509</v>
      </c>
      <c r="G8" s="156" t="s">
        <v>507</v>
      </c>
      <c r="H8" s="157" t="s">
        <v>507</v>
      </c>
    </row>
    <row r="9" spans="1:8" ht="38.25" customHeight="1">
      <c r="A9" s="260"/>
      <c r="B9" s="260"/>
      <c r="C9" s="156" t="s">
        <v>502</v>
      </c>
      <c r="D9" s="156" t="s">
        <v>510</v>
      </c>
      <c r="E9" s="156" t="s">
        <v>511</v>
      </c>
      <c r="F9" s="156" t="s">
        <v>512</v>
      </c>
      <c r="G9" s="156" t="s">
        <v>513</v>
      </c>
      <c r="H9" s="157" t="s">
        <v>507</v>
      </c>
    </row>
    <row r="10" spans="1:8" ht="22.5" customHeight="1">
      <c r="A10" s="260"/>
      <c r="B10" s="260"/>
      <c r="C10" s="156" t="s">
        <v>502</v>
      </c>
      <c r="D10" s="156" t="s">
        <v>514</v>
      </c>
      <c r="E10" s="156" t="s">
        <v>507</v>
      </c>
      <c r="F10" s="156" t="s">
        <v>515</v>
      </c>
      <c r="G10" s="156" t="s">
        <v>507</v>
      </c>
      <c r="H10" s="157" t="s">
        <v>507</v>
      </c>
    </row>
    <row r="11" spans="1:8" ht="41.25" customHeight="1">
      <c r="A11" s="260"/>
      <c r="B11" s="260"/>
      <c r="C11" s="156" t="s">
        <v>516</v>
      </c>
      <c r="D11" s="156" t="s">
        <v>517</v>
      </c>
      <c r="E11" s="156" t="s">
        <v>518</v>
      </c>
      <c r="F11" s="158">
        <v>0.95</v>
      </c>
      <c r="G11" s="156" t="s">
        <v>519</v>
      </c>
      <c r="H11" s="157" t="s">
        <v>520</v>
      </c>
    </row>
    <row r="12" spans="1:8" ht="38.25" customHeight="1">
      <c r="A12" s="260"/>
      <c r="B12" s="260"/>
      <c r="C12" s="156" t="s">
        <v>521</v>
      </c>
      <c r="D12" s="156" t="s">
        <v>522</v>
      </c>
      <c r="E12" s="156" t="s">
        <v>523</v>
      </c>
      <c r="F12" s="156" t="s">
        <v>524</v>
      </c>
      <c r="G12" s="156" t="s">
        <v>525</v>
      </c>
      <c r="H12" s="157" t="s">
        <v>526</v>
      </c>
    </row>
    <row r="13" spans="1:8" ht="27">
      <c r="A13" s="261"/>
      <c r="B13" s="261"/>
      <c r="C13" s="156" t="s">
        <v>521</v>
      </c>
      <c r="D13" s="156" t="s">
        <v>527</v>
      </c>
      <c r="E13" s="156" t="s">
        <v>528</v>
      </c>
      <c r="F13" s="158">
        <v>0.9</v>
      </c>
      <c r="G13" s="156" t="s">
        <v>519</v>
      </c>
      <c r="H13" s="157" t="s">
        <v>520</v>
      </c>
    </row>
  </sheetData>
  <sheetProtection/>
  <mergeCells count="3">
    <mergeCell ref="A2:H2"/>
    <mergeCell ref="A7:A13"/>
    <mergeCell ref="B7:B1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3" sqref="C13"/>
    </sheetView>
  </sheetViews>
  <sheetFormatPr defaultColWidth="9.140625" defaultRowHeight="12.75"/>
  <cols>
    <col min="1" max="1" width="29.00390625" style="12" bestFit="1" customWidth="1"/>
    <col min="2" max="2" width="29.00390625" style="12" customWidth="1"/>
    <col min="3" max="5" width="23.57421875" style="12" customWidth="1"/>
    <col min="6" max="6" width="25.140625" style="12" customWidth="1"/>
    <col min="7" max="7" width="18.8515625" style="12" customWidth="1"/>
    <col min="8" max="8" width="20.140625" style="12" customWidth="1"/>
    <col min="9" max="16384" width="9.140625" style="12" customWidth="1"/>
  </cols>
  <sheetData>
    <row r="1" ht="12">
      <c r="H1" s="8"/>
    </row>
    <row r="2" spans="1:8" ht="27">
      <c r="A2" s="189" t="s">
        <v>422</v>
      </c>
      <c r="B2" s="189"/>
      <c r="C2" s="189"/>
      <c r="D2" s="189"/>
      <c r="E2" s="189"/>
      <c r="F2" s="189"/>
      <c r="G2" s="189"/>
      <c r="H2" s="189"/>
    </row>
    <row r="3" ht="13.5">
      <c r="A3" s="134" t="s">
        <v>488</v>
      </c>
    </row>
    <row r="4" spans="1:8" ht="44.25" customHeight="1">
      <c r="A4" s="13" t="s">
        <v>411</v>
      </c>
      <c r="B4" s="13" t="s">
        <v>412</v>
      </c>
      <c r="C4" s="13" t="s">
        <v>413</v>
      </c>
      <c r="D4" s="13" t="s">
        <v>414</v>
      </c>
      <c r="E4" s="13" t="s">
        <v>415</v>
      </c>
      <c r="F4" s="13" t="s">
        <v>416</v>
      </c>
      <c r="G4" s="13" t="s">
        <v>417</v>
      </c>
      <c r="H4" s="13" t="s">
        <v>418</v>
      </c>
    </row>
    <row r="5" spans="1:8" ht="14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3" customHeight="1">
      <c r="A6" s="14" t="s">
        <v>419</v>
      </c>
      <c r="B6" s="14"/>
      <c r="C6" s="14"/>
      <c r="D6" s="14"/>
      <c r="E6" s="13"/>
      <c r="F6" s="13"/>
      <c r="G6" s="13"/>
      <c r="H6" s="13"/>
    </row>
    <row r="7" spans="1:8" ht="24" customHeight="1">
      <c r="A7" s="15" t="s">
        <v>420</v>
      </c>
      <c r="B7" s="15"/>
      <c r="C7" s="15"/>
      <c r="D7" s="15"/>
      <c r="E7" s="13"/>
      <c r="F7" s="13"/>
      <c r="G7" s="13"/>
      <c r="H7" s="13"/>
    </row>
    <row r="8" spans="1:8" ht="24" customHeight="1">
      <c r="A8" s="15" t="s">
        <v>421</v>
      </c>
      <c r="B8" s="15"/>
      <c r="C8" s="15"/>
      <c r="D8" s="15"/>
      <c r="E8" s="13"/>
      <c r="F8" s="13"/>
      <c r="G8" s="13"/>
      <c r="H8" s="1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3" sqref="C13"/>
    </sheetView>
  </sheetViews>
  <sheetFormatPr defaultColWidth="9.140625" defaultRowHeight="12.75"/>
  <cols>
    <col min="1" max="1" width="29.00390625" style="12" bestFit="1" customWidth="1"/>
    <col min="2" max="2" width="29.00390625" style="12" customWidth="1"/>
    <col min="3" max="5" width="23.57421875" style="12" customWidth="1"/>
    <col min="6" max="6" width="25.140625" style="12" customWidth="1"/>
    <col min="7" max="7" width="18.8515625" style="12" customWidth="1"/>
    <col min="8" max="8" width="20.140625" style="12" customWidth="1"/>
    <col min="9" max="16384" width="9.140625" style="12" customWidth="1"/>
  </cols>
  <sheetData>
    <row r="1" ht="12">
      <c r="H1" s="8"/>
    </row>
    <row r="2" spans="1:8" ht="27">
      <c r="A2" s="189" t="s">
        <v>423</v>
      </c>
      <c r="B2" s="189"/>
      <c r="C2" s="189"/>
      <c r="D2" s="189"/>
      <c r="E2" s="189"/>
      <c r="F2" s="189"/>
      <c r="G2" s="189"/>
      <c r="H2" s="189"/>
    </row>
    <row r="3" ht="13.5">
      <c r="A3" s="134" t="s">
        <v>488</v>
      </c>
    </row>
    <row r="4" spans="1:8" ht="44.25" customHeight="1">
      <c r="A4" s="13" t="s">
        <v>411</v>
      </c>
      <c r="B4" s="13" t="s">
        <v>412</v>
      </c>
      <c r="C4" s="13" t="s">
        <v>413</v>
      </c>
      <c r="D4" s="13" t="s">
        <v>414</v>
      </c>
      <c r="E4" s="13" t="s">
        <v>415</v>
      </c>
      <c r="F4" s="13" t="s">
        <v>416</v>
      </c>
      <c r="G4" s="13" t="s">
        <v>417</v>
      </c>
      <c r="H4" s="13" t="s">
        <v>418</v>
      </c>
    </row>
    <row r="5" spans="1:8" ht="21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3" customHeight="1">
      <c r="A6" s="14" t="s">
        <v>419</v>
      </c>
      <c r="B6" s="14"/>
      <c r="C6" s="14"/>
      <c r="D6" s="14"/>
      <c r="E6" s="13"/>
      <c r="F6" s="13"/>
      <c r="G6" s="13"/>
      <c r="H6" s="13"/>
    </row>
    <row r="7" spans="1:8" ht="24" customHeight="1">
      <c r="A7" s="15" t="s">
        <v>424</v>
      </c>
      <c r="B7" s="15"/>
      <c r="C7" s="15"/>
      <c r="D7" s="15"/>
      <c r="E7" s="13"/>
      <c r="F7" s="13"/>
      <c r="G7" s="13"/>
      <c r="H7" s="13"/>
    </row>
    <row r="8" spans="1:8" ht="24" customHeight="1">
      <c r="A8" s="15" t="s">
        <v>425</v>
      </c>
      <c r="B8" s="15"/>
      <c r="C8" s="15"/>
      <c r="D8" s="15"/>
      <c r="E8" s="13"/>
      <c r="F8" s="13"/>
      <c r="G8" s="13"/>
      <c r="H8" s="1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workbookViewId="0" topLeftCell="A1">
      <selection activeCell="K12" sqref="K12"/>
    </sheetView>
  </sheetViews>
  <sheetFormatPr defaultColWidth="9.140625" defaultRowHeight="14.25" customHeight="1"/>
  <cols>
    <col min="1" max="1" width="20.140625" style="1" bestFit="1" customWidth="1"/>
    <col min="2" max="2" width="23.57421875" style="1" customWidth="1"/>
    <col min="3" max="3" width="28.00390625" style="1" customWidth="1"/>
    <col min="4" max="4" width="6.7109375" style="1" customWidth="1"/>
    <col min="5" max="5" width="11.8515625" style="1" bestFit="1" customWidth="1"/>
    <col min="6" max="6" width="10.28125" style="1" customWidth="1"/>
    <col min="7" max="7" width="11.7109375" style="1" customWidth="1"/>
    <col min="8" max="8" width="14.140625" style="165" customWidth="1"/>
    <col min="9" max="9" width="16.421875" style="165" customWidth="1"/>
    <col min="10" max="10" width="14.421875" style="165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161"/>
      <c r="I1" s="161"/>
      <c r="J1" s="161"/>
      <c r="K1" s="2"/>
      <c r="L1" s="2"/>
      <c r="M1" s="2"/>
      <c r="N1" s="2"/>
      <c r="O1" s="2"/>
      <c r="P1" s="2"/>
      <c r="Q1" s="2"/>
      <c r="R1" s="2"/>
      <c r="V1" s="8"/>
    </row>
    <row r="2" spans="1:22" ht="27.75" customHeight="1">
      <c r="A2" s="189" t="s">
        <v>426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15" customHeight="1">
      <c r="A3" s="134" t="s">
        <v>488</v>
      </c>
      <c r="B3" s="3"/>
      <c r="C3" s="3"/>
      <c r="D3" s="3"/>
      <c r="E3" s="3"/>
      <c r="F3" s="3"/>
      <c r="G3" s="3"/>
      <c r="H3" s="162"/>
      <c r="I3" s="162"/>
      <c r="J3" s="162"/>
      <c r="K3" s="3"/>
      <c r="L3" s="3"/>
      <c r="M3" s="3"/>
      <c r="N3" s="3"/>
      <c r="O3" s="3"/>
      <c r="P3" s="3"/>
      <c r="Q3" s="3"/>
      <c r="R3" s="3"/>
      <c r="V3" s="9" t="s">
        <v>40</v>
      </c>
    </row>
    <row r="4" spans="1:22" ht="15.75" customHeight="1">
      <c r="A4" s="208" t="s">
        <v>427</v>
      </c>
      <c r="B4" s="262" t="s">
        <v>428</v>
      </c>
      <c r="C4" s="262" t="s">
        <v>429</v>
      </c>
      <c r="D4" s="262" t="s">
        <v>430</v>
      </c>
      <c r="E4" s="262" t="s">
        <v>431</v>
      </c>
      <c r="F4" s="262" t="s">
        <v>432</v>
      </c>
      <c r="G4" s="208" t="s">
        <v>433</v>
      </c>
      <c r="H4" s="222" t="s">
        <v>138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</row>
    <row r="5" spans="1:22" ht="15.75" customHeight="1">
      <c r="A5" s="208"/>
      <c r="B5" s="263"/>
      <c r="C5" s="263"/>
      <c r="D5" s="263"/>
      <c r="E5" s="263"/>
      <c r="F5" s="263"/>
      <c r="G5" s="208"/>
      <c r="H5" s="265" t="s">
        <v>67</v>
      </c>
      <c r="I5" s="222" t="s">
        <v>140</v>
      </c>
      <c r="J5" s="222"/>
      <c r="K5" s="222"/>
      <c r="L5" s="222"/>
      <c r="M5" s="222"/>
      <c r="N5" s="222"/>
      <c r="O5" s="222"/>
      <c r="P5" s="222"/>
      <c r="Q5" s="222"/>
      <c r="R5" s="222"/>
      <c r="S5" s="213" t="s">
        <v>141</v>
      </c>
      <c r="T5" s="214"/>
      <c r="U5" s="214"/>
      <c r="V5" s="215"/>
    </row>
    <row r="6" spans="1:22" ht="17.25" customHeight="1">
      <c r="A6" s="208"/>
      <c r="B6" s="263"/>
      <c r="C6" s="263"/>
      <c r="D6" s="263"/>
      <c r="E6" s="263"/>
      <c r="F6" s="263"/>
      <c r="G6" s="208"/>
      <c r="H6" s="265"/>
      <c r="I6" s="208" t="s">
        <v>142</v>
      </c>
      <c r="J6" s="208"/>
      <c r="K6" s="208"/>
      <c r="L6" s="208"/>
      <c r="M6" s="208"/>
      <c r="N6" s="208"/>
      <c r="O6" s="208"/>
      <c r="P6" s="208"/>
      <c r="Q6" s="208" t="s">
        <v>434</v>
      </c>
      <c r="R6" s="208" t="s">
        <v>144</v>
      </c>
      <c r="S6" s="216"/>
      <c r="T6" s="217"/>
      <c r="U6" s="217"/>
      <c r="V6" s="218"/>
    </row>
    <row r="7" spans="1:22" ht="54">
      <c r="A7" s="208"/>
      <c r="B7" s="264"/>
      <c r="C7" s="264"/>
      <c r="D7" s="264"/>
      <c r="E7" s="264"/>
      <c r="F7" s="264"/>
      <c r="G7" s="208"/>
      <c r="H7" s="265"/>
      <c r="I7" s="147" t="s">
        <v>73</v>
      </c>
      <c r="J7" s="147" t="s">
        <v>145</v>
      </c>
      <c r="K7" s="4" t="s">
        <v>146</v>
      </c>
      <c r="L7" s="4" t="s">
        <v>147</v>
      </c>
      <c r="M7" s="4" t="s">
        <v>148</v>
      </c>
      <c r="N7" s="4" t="s">
        <v>149</v>
      </c>
      <c r="O7" s="4" t="s">
        <v>150</v>
      </c>
      <c r="P7" s="4" t="s">
        <v>151</v>
      </c>
      <c r="Q7" s="208"/>
      <c r="R7" s="208"/>
      <c r="S7" s="10" t="s">
        <v>73</v>
      </c>
      <c r="T7" s="11" t="s">
        <v>152</v>
      </c>
      <c r="U7" s="11" t="s">
        <v>153</v>
      </c>
      <c r="V7" s="11" t="s">
        <v>154</v>
      </c>
    </row>
    <row r="8" spans="1:22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163">
        <v>8</v>
      </c>
      <c r="I8" s="163">
        <v>9</v>
      </c>
      <c r="J8" s="163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</row>
    <row r="9" spans="1:22" s="168" customFormat="1" ht="24.75" customHeight="1">
      <c r="A9" s="163"/>
      <c r="B9" s="163"/>
      <c r="C9" s="163"/>
      <c r="D9" s="163"/>
      <c r="E9" s="178">
        <f>SUM(E10:E71)</f>
        <v>7594</v>
      </c>
      <c r="F9" s="178"/>
      <c r="G9" s="178"/>
      <c r="H9" s="178">
        <f>SUM(H10:H71)</f>
        <v>1210.1599999999999</v>
      </c>
      <c r="I9" s="178">
        <f>SUM(I10:I71)</f>
        <v>1210.1599999999999</v>
      </c>
      <c r="J9" s="179">
        <f>SUM(J10:J71)</f>
        <v>1210.1599999999999</v>
      </c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</row>
    <row r="10" spans="1:22" s="168" customFormat="1" ht="24.75" customHeight="1">
      <c r="A10" s="6" t="s">
        <v>595</v>
      </c>
      <c r="B10" s="166" t="s">
        <v>529</v>
      </c>
      <c r="C10" s="166" t="s">
        <v>529</v>
      </c>
      <c r="D10" s="169"/>
      <c r="E10" s="170">
        <v>58</v>
      </c>
      <c r="F10" s="171"/>
      <c r="G10" s="169"/>
      <c r="H10" s="174">
        <f>I10+Q10+R10+S10</f>
        <v>30.06</v>
      </c>
      <c r="I10" s="174">
        <f>SUM(J10:P10)</f>
        <v>30.06</v>
      </c>
      <c r="J10" s="164">
        <v>30.06</v>
      </c>
      <c r="K10" s="164"/>
      <c r="L10" s="164"/>
      <c r="M10" s="164"/>
      <c r="N10" s="164"/>
      <c r="O10" s="164"/>
      <c r="P10" s="164"/>
      <c r="Q10" s="164"/>
      <c r="R10" s="164"/>
      <c r="S10" s="167"/>
      <c r="T10" s="167"/>
      <c r="U10" s="167"/>
      <c r="V10" s="167"/>
    </row>
    <row r="11" spans="1:22" s="168" customFormat="1" ht="24.75" customHeight="1">
      <c r="A11" s="6" t="s">
        <v>595</v>
      </c>
      <c r="B11" s="166" t="s">
        <v>530</v>
      </c>
      <c r="C11" s="166" t="s">
        <v>530</v>
      </c>
      <c r="D11" s="167"/>
      <c r="E11" s="172">
        <v>40</v>
      </c>
      <c r="F11" s="167"/>
      <c r="G11" s="167"/>
      <c r="H11" s="174">
        <f aca="true" t="shared" si="0" ref="H11:H71">I11+Q11+R11+S11</f>
        <v>27.87</v>
      </c>
      <c r="I11" s="174">
        <f aca="true" t="shared" si="1" ref="I11:I71">SUM(J11:P11)</f>
        <v>27.87</v>
      </c>
      <c r="J11" s="167">
        <v>27.87</v>
      </c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</row>
    <row r="12" spans="1:22" s="168" customFormat="1" ht="24.75" customHeight="1">
      <c r="A12" s="6" t="s">
        <v>595</v>
      </c>
      <c r="B12" s="159" t="s">
        <v>531</v>
      </c>
      <c r="C12" s="159" t="s">
        <v>531</v>
      </c>
      <c r="D12" s="167"/>
      <c r="E12" s="172">
        <v>30</v>
      </c>
      <c r="F12" s="167"/>
      <c r="G12" s="167"/>
      <c r="H12" s="174">
        <f t="shared" si="0"/>
        <v>53.6</v>
      </c>
      <c r="I12" s="174">
        <f t="shared" si="1"/>
        <v>53.6</v>
      </c>
      <c r="J12" s="167">
        <v>53.6</v>
      </c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</row>
    <row r="13" spans="1:22" s="168" customFormat="1" ht="24.75" customHeight="1">
      <c r="A13" s="6" t="s">
        <v>595</v>
      </c>
      <c r="B13" s="159" t="s">
        <v>532</v>
      </c>
      <c r="C13" s="159" t="s">
        <v>532</v>
      </c>
      <c r="D13" s="167"/>
      <c r="E13" s="172">
        <v>35</v>
      </c>
      <c r="F13" s="167"/>
      <c r="G13" s="167"/>
      <c r="H13" s="174">
        <f t="shared" si="0"/>
        <v>52.4</v>
      </c>
      <c r="I13" s="174">
        <f t="shared" si="1"/>
        <v>52.4</v>
      </c>
      <c r="J13" s="167">
        <v>52.4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s="168" customFormat="1" ht="24.75" customHeight="1">
      <c r="A14" s="6" t="s">
        <v>595</v>
      </c>
      <c r="B14" s="175" t="s">
        <v>533</v>
      </c>
      <c r="C14" s="175" t="s">
        <v>533</v>
      </c>
      <c r="D14" s="167"/>
      <c r="E14" s="172">
        <v>4</v>
      </c>
      <c r="F14" s="167"/>
      <c r="G14" s="167"/>
      <c r="H14" s="174">
        <f t="shared" si="0"/>
        <v>63</v>
      </c>
      <c r="I14" s="174">
        <f>SUM(J14:P14)</f>
        <v>63</v>
      </c>
      <c r="J14" s="167">
        <v>63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2" s="168" customFormat="1" ht="24.75" customHeight="1">
      <c r="A15" s="6" t="s">
        <v>595</v>
      </c>
      <c r="B15" s="175" t="s">
        <v>534</v>
      </c>
      <c r="C15" s="175" t="s">
        <v>534</v>
      </c>
      <c r="D15" s="167"/>
      <c r="E15" s="172">
        <v>5</v>
      </c>
      <c r="F15" s="167"/>
      <c r="G15" s="167"/>
      <c r="H15" s="174">
        <f t="shared" si="0"/>
        <v>0.45</v>
      </c>
      <c r="I15" s="174">
        <f t="shared" si="1"/>
        <v>0.45</v>
      </c>
      <c r="J15" s="167">
        <v>0.45</v>
      </c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</row>
    <row r="16" spans="1:22" s="168" customFormat="1" ht="24.75" customHeight="1">
      <c r="A16" s="6" t="s">
        <v>595</v>
      </c>
      <c r="B16" s="175" t="s">
        <v>535</v>
      </c>
      <c r="C16" s="175" t="s">
        <v>535</v>
      </c>
      <c r="D16" s="167"/>
      <c r="E16" s="172">
        <v>39</v>
      </c>
      <c r="F16" s="167"/>
      <c r="G16" s="167"/>
      <c r="H16" s="174">
        <f t="shared" si="0"/>
        <v>51.7</v>
      </c>
      <c r="I16" s="174">
        <f t="shared" si="1"/>
        <v>51.7</v>
      </c>
      <c r="J16" s="167">
        <v>51.7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s="168" customFormat="1" ht="24.75" customHeight="1">
      <c r="A17" s="6" t="s">
        <v>595</v>
      </c>
      <c r="B17" s="175" t="s">
        <v>536</v>
      </c>
      <c r="C17" s="175" t="s">
        <v>536</v>
      </c>
      <c r="D17" s="167"/>
      <c r="E17" s="172">
        <v>400</v>
      </c>
      <c r="F17" s="167"/>
      <c r="G17" s="167"/>
      <c r="H17" s="174">
        <f t="shared" si="0"/>
        <v>29.7</v>
      </c>
      <c r="I17" s="174">
        <f t="shared" si="1"/>
        <v>29.7</v>
      </c>
      <c r="J17" s="167">
        <v>29.7</v>
      </c>
      <c r="K17" s="167"/>
      <c r="L17" s="167"/>
      <c r="M17" s="167"/>
      <c r="N17" s="167"/>
      <c r="O17" s="167"/>
      <c r="P17" s="175" t="s">
        <v>591</v>
      </c>
      <c r="Q17" s="167"/>
      <c r="R17" s="167"/>
      <c r="S17" s="167"/>
      <c r="T17" s="167"/>
      <c r="U17" s="167"/>
      <c r="V17" s="167"/>
    </row>
    <row r="18" spans="1:22" s="168" customFormat="1" ht="24.75" customHeight="1">
      <c r="A18" s="6" t="s">
        <v>595</v>
      </c>
      <c r="B18" s="175" t="s">
        <v>537</v>
      </c>
      <c r="C18" s="175" t="s">
        <v>537</v>
      </c>
      <c r="D18" s="167"/>
      <c r="E18" s="172">
        <v>840</v>
      </c>
      <c r="F18" s="167"/>
      <c r="G18" s="167"/>
      <c r="H18" s="174">
        <f t="shared" si="0"/>
        <v>28.1</v>
      </c>
      <c r="I18" s="174">
        <f t="shared" si="1"/>
        <v>28.1</v>
      </c>
      <c r="J18" s="167">
        <v>28.1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s="168" customFormat="1" ht="24.75" customHeight="1">
      <c r="A19" s="6" t="s">
        <v>595</v>
      </c>
      <c r="B19" s="175" t="s">
        <v>538</v>
      </c>
      <c r="C19" s="175" t="s">
        <v>538</v>
      </c>
      <c r="D19" s="167"/>
      <c r="E19" s="172">
        <v>5</v>
      </c>
      <c r="F19" s="167"/>
      <c r="G19" s="167"/>
      <c r="H19" s="174">
        <f t="shared" si="0"/>
        <v>13</v>
      </c>
      <c r="I19" s="174">
        <f t="shared" si="1"/>
        <v>13</v>
      </c>
      <c r="J19" s="167">
        <v>13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</row>
    <row r="20" spans="1:22" s="168" customFormat="1" ht="24.75" customHeight="1">
      <c r="A20" s="6" t="s">
        <v>595</v>
      </c>
      <c r="B20" s="175" t="s">
        <v>539</v>
      </c>
      <c r="C20" s="175" t="s">
        <v>539</v>
      </c>
      <c r="D20" s="167"/>
      <c r="E20" s="172">
        <v>3</v>
      </c>
      <c r="F20" s="167"/>
      <c r="G20" s="167"/>
      <c r="H20" s="174">
        <f t="shared" si="0"/>
        <v>9.1</v>
      </c>
      <c r="I20" s="174">
        <f t="shared" si="1"/>
        <v>9.1</v>
      </c>
      <c r="J20" s="167">
        <v>9.1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2" s="168" customFormat="1" ht="24.75" customHeight="1">
      <c r="A21" s="6" t="s">
        <v>595</v>
      </c>
      <c r="B21" s="175" t="s">
        <v>540</v>
      </c>
      <c r="C21" s="175" t="s">
        <v>540</v>
      </c>
      <c r="D21" s="167"/>
      <c r="E21" s="172">
        <v>9</v>
      </c>
      <c r="F21" s="167"/>
      <c r="G21" s="167"/>
      <c r="H21" s="174">
        <f t="shared" si="0"/>
        <v>4.25</v>
      </c>
      <c r="I21" s="174">
        <f t="shared" si="1"/>
        <v>4.25</v>
      </c>
      <c r="J21" s="167">
        <v>4.25</v>
      </c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</row>
    <row r="22" spans="1:22" s="168" customFormat="1" ht="24.75" customHeight="1">
      <c r="A22" s="6" t="s">
        <v>595</v>
      </c>
      <c r="B22" s="175" t="s">
        <v>541</v>
      </c>
      <c r="C22" s="175" t="s">
        <v>541</v>
      </c>
      <c r="D22" s="167"/>
      <c r="E22" s="172">
        <v>20</v>
      </c>
      <c r="F22" s="167"/>
      <c r="G22" s="167"/>
      <c r="H22" s="174">
        <f t="shared" si="0"/>
        <v>2</v>
      </c>
      <c r="I22" s="174">
        <f t="shared" si="1"/>
        <v>2</v>
      </c>
      <c r="J22" s="167">
        <v>2</v>
      </c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</row>
    <row r="23" spans="1:22" s="168" customFormat="1" ht="24.75" customHeight="1">
      <c r="A23" s="6" t="s">
        <v>595</v>
      </c>
      <c r="B23" s="175" t="s">
        <v>542</v>
      </c>
      <c r="C23" s="175" t="s">
        <v>542</v>
      </c>
      <c r="D23" s="167"/>
      <c r="E23" s="172">
        <v>11</v>
      </c>
      <c r="F23" s="167"/>
      <c r="G23" s="167"/>
      <c r="H23" s="174">
        <f t="shared" si="0"/>
        <v>14.8</v>
      </c>
      <c r="I23" s="174">
        <f t="shared" si="1"/>
        <v>14.8</v>
      </c>
      <c r="J23" s="167">
        <v>14.8</v>
      </c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2" s="168" customFormat="1" ht="24.75" customHeight="1">
      <c r="A24" s="6" t="s">
        <v>595</v>
      </c>
      <c r="B24" s="167" t="s">
        <v>543</v>
      </c>
      <c r="C24" s="167" t="s">
        <v>543</v>
      </c>
      <c r="D24" s="167"/>
      <c r="E24" s="172">
        <v>130</v>
      </c>
      <c r="F24" s="167"/>
      <c r="G24" s="167"/>
      <c r="H24" s="174">
        <f t="shared" si="0"/>
        <v>4.8</v>
      </c>
      <c r="I24" s="174">
        <f t="shared" si="1"/>
        <v>4.8</v>
      </c>
      <c r="J24" s="167">
        <v>4.8</v>
      </c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</row>
    <row r="25" spans="1:22" s="168" customFormat="1" ht="24.75" customHeight="1">
      <c r="A25" s="6" t="s">
        <v>595</v>
      </c>
      <c r="B25" s="175" t="s">
        <v>544</v>
      </c>
      <c r="C25" s="175" t="s">
        <v>544</v>
      </c>
      <c r="D25" s="167"/>
      <c r="E25" s="172">
        <v>289</v>
      </c>
      <c r="F25" s="167"/>
      <c r="G25" s="167"/>
      <c r="H25" s="174">
        <f t="shared" si="0"/>
        <v>73.7</v>
      </c>
      <c r="I25" s="174">
        <f t="shared" si="1"/>
        <v>73.7</v>
      </c>
      <c r="J25" s="167">
        <v>73.7</v>
      </c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22" s="168" customFormat="1" ht="24.75" customHeight="1">
      <c r="A26" s="6" t="s">
        <v>595</v>
      </c>
      <c r="B26" s="175" t="s">
        <v>545</v>
      </c>
      <c r="C26" s="175" t="s">
        <v>545</v>
      </c>
      <c r="D26" s="167"/>
      <c r="E26" s="172">
        <v>9</v>
      </c>
      <c r="F26" s="167"/>
      <c r="G26" s="167"/>
      <c r="H26" s="174">
        <f t="shared" si="0"/>
        <v>9.7</v>
      </c>
      <c r="I26" s="174">
        <f t="shared" si="1"/>
        <v>9.7</v>
      </c>
      <c r="J26" s="167">
        <v>9.7</v>
      </c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1:22" s="168" customFormat="1" ht="24.75" customHeight="1">
      <c r="A27" s="6" t="s">
        <v>595</v>
      </c>
      <c r="B27" s="176" t="s">
        <v>546</v>
      </c>
      <c r="C27" s="176" t="s">
        <v>546</v>
      </c>
      <c r="D27" s="167"/>
      <c r="E27" s="157">
        <v>3</v>
      </c>
      <c r="F27" s="167"/>
      <c r="G27" s="167"/>
      <c r="H27" s="174">
        <f t="shared" si="0"/>
        <v>1.8</v>
      </c>
      <c r="I27" s="174">
        <f t="shared" si="1"/>
        <v>1.8</v>
      </c>
      <c r="J27" s="167">
        <v>1.8</v>
      </c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1:22" s="168" customFormat="1" ht="24.75" customHeight="1">
      <c r="A28" s="6" t="s">
        <v>595</v>
      </c>
      <c r="B28" s="176" t="s">
        <v>547</v>
      </c>
      <c r="C28" s="176" t="s">
        <v>547</v>
      </c>
      <c r="D28" s="167"/>
      <c r="E28" s="157">
        <v>2</v>
      </c>
      <c r="F28" s="167"/>
      <c r="G28" s="167"/>
      <c r="H28" s="174">
        <f t="shared" si="0"/>
        <v>0.5</v>
      </c>
      <c r="I28" s="174">
        <f t="shared" si="1"/>
        <v>0.5</v>
      </c>
      <c r="J28" s="167">
        <v>0.5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2" s="168" customFormat="1" ht="24.75" customHeight="1">
      <c r="A29" s="6" t="s">
        <v>595</v>
      </c>
      <c r="B29" s="176" t="s">
        <v>548</v>
      </c>
      <c r="C29" s="176" t="s">
        <v>548</v>
      </c>
      <c r="D29" s="167"/>
      <c r="E29" s="157">
        <v>1</v>
      </c>
      <c r="F29" s="167"/>
      <c r="G29" s="167"/>
      <c r="H29" s="174">
        <f t="shared" si="0"/>
        <v>1.6</v>
      </c>
      <c r="I29" s="174">
        <f t="shared" si="1"/>
        <v>1.6</v>
      </c>
      <c r="J29" s="167">
        <v>1.6</v>
      </c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</row>
    <row r="30" spans="1:22" s="168" customFormat="1" ht="24.75" customHeight="1">
      <c r="A30" s="6" t="s">
        <v>595</v>
      </c>
      <c r="B30" s="176" t="s">
        <v>549</v>
      </c>
      <c r="C30" s="176" t="s">
        <v>549</v>
      </c>
      <c r="D30" s="167"/>
      <c r="E30" s="157">
        <v>20</v>
      </c>
      <c r="F30" s="167"/>
      <c r="G30" s="167"/>
      <c r="H30" s="174">
        <f t="shared" si="0"/>
        <v>9.12</v>
      </c>
      <c r="I30" s="174">
        <f t="shared" si="1"/>
        <v>9.12</v>
      </c>
      <c r="J30" s="167">
        <v>9.12</v>
      </c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22" s="168" customFormat="1" ht="24.75" customHeight="1">
      <c r="A31" s="6" t="s">
        <v>595</v>
      </c>
      <c r="B31" s="176" t="s">
        <v>550</v>
      </c>
      <c r="C31" s="176" t="s">
        <v>550</v>
      </c>
      <c r="D31" s="167"/>
      <c r="E31" s="157">
        <v>1</v>
      </c>
      <c r="F31" s="167"/>
      <c r="G31" s="167"/>
      <c r="H31" s="174">
        <f t="shared" si="0"/>
        <v>1</v>
      </c>
      <c r="I31" s="174">
        <f t="shared" si="1"/>
        <v>1</v>
      </c>
      <c r="J31" s="167">
        <v>1</v>
      </c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</row>
    <row r="32" spans="1:22" s="168" customFormat="1" ht="24.75" customHeight="1">
      <c r="A32" s="6" t="s">
        <v>595</v>
      </c>
      <c r="B32" s="176" t="s">
        <v>551</v>
      </c>
      <c r="C32" s="176" t="s">
        <v>551</v>
      </c>
      <c r="D32" s="167"/>
      <c r="E32" s="172">
        <v>1024</v>
      </c>
      <c r="F32" s="167"/>
      <c r="G32" s="167"/>
      <c r="H32" s="174">
        <f t="shared" si="0"/>
        <v>29.52</v>
      </c>
      <c r="I32" s="174">
        <f t="shared" si="1"/>
        <v>29.52</v>
      </c>
      <c r="J32" s="167">
        <v>29.52</v>
      </c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</row>
    <row r="33" spans="1:22" s="168" customFormat="1" ht="24.75" customHeight="1">
      <c r="A33" s="6" t="s">
        <v>595</v>
      </c>
      <c r="B33" s="176" t="s">
        <v>552</v>
      </c>
      <c r="C33" s="176" t="s">
        <v>552</v>
      </c>
      <c r="D33" s="167"/>
      <c r="E33" s="172">
        <v>880</v>
      </c>
      <c r="F33" s="167"/>
      <c r="G33" s="167"/>
      <c r="H33" s="174">
        <f t="shared" si="0"/>
        <v>40.32</v>
      </c>
      <c r="I33" s="174">
        <f t="shared" si="1"/>
        <v>40.32</v>
      </c>
      <c r="J33" s="167">
        <v>40.32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</row>
    <row r="34" spans="1:22" s="168" customFormat="1" ht="24.75" customHeight="1">
      <c r="A34" s="6" t="s">
        <v>595</v>
      </c>
      <c r="B34" s="159" t="s">
        <v>553</v>
      </c>
      <c r="C34" s="159" t="s">
        <v>553</v>
      </c>
      <c r="D34" s="167"/>
      <c r="E34" s="172">
        <v>825</v>
      </c>
      <c r="F34" s="167"/>
      <c r="G34" s="167"/>
      <c r="H34" s="174">
        <f t="shared" si="0"/>
        <v>48.21</v>
      </c>
      <c r="I34" s="174">
        <f t="shared" si="1"/>
        <v>48.21</v>
      </c>
      <c r="J34" s="167">
        <v>48.21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</row>
    <row r="35" spans="1:22" s="168" customFormat="1" ht="24.75" customHeight="1">
      <c r="A35" s="6" t="s">
        <v>595</v>
      </c>
      <c r="B35" s="176" t="s">
        <v>554</v>
      </c>
      <c r="C35" s="176" t="s">
        <v>554</v>
      </c>
      <c r="D35" s="167"/>
      <c r="E35" s="172">
        <v>30</v>
      </c>
      <c r="F35" s="167"/>
      <c r="G35" s="167"/>
      <c r="H35" s="174">
        <f t="shared" si="0"/>
        <v>3.6</v>
      </c>
      <c r="I35" s="174">
        <f t="shared" si="1"/>
        <v>3.6</v>
      </c>
      <c r="J35" s="167">
        <v>3.6</v>
      </c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</row>
    <row r="36" spans="1:22" s="168" customFormat="1" ht="24.75" customHeight="1">
      <c r="A36" s="6" t="s">
        <v>595</v>
      </c>
      <c r="B36" s="176" t="s">
        <v>555</v>
      </c>
      <c r="C36" s="176" t="s">
        <v>555</v>
      </c>
      <c r="D36" s="167"/>
      <c r="E36" s="172">
        <v>23</v>
      </c>
      <c r="F36" s="167"/>
      <c r="G36" s="167"/>
      <c r="H36" s="174">
        <f t="shared" si="0"/>
        <v>7.3</v>
      </c>
      <c r="I36" s="174">
        <f t="shared" si="1"/>
        <v>7.3</v>
      </c>
      <c r="J36" s="167">
        <v>7.3</v>
      </c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2" s="168" customFormat="1" ht="24.75" customHeight="1">
      <c r="A37" s="6" t="s">
        <v>595</v>
      </c>
      <c r="B37" s="159" t="s">
        <v>556</v>
      </c>
      <c r="C37" s="159" t="s">
        <v>556</v>
      </c>
      <c r="D37" s="167"/>
      <c r="E37" s="172">
        <v>19</v>
      </c>
      <c r="F37" s="167"/>
      <c r="G37" s="167"/>
      <c r="H37" s="174">
        <f t="shared" si="0"/>
        <v>7.4</v>
      </c>
      <c r="I37" s="174">
        <f t="shared" si="1"/>
        <v>7.4</v>
      </c>
      <c r="J37" s="167">
        <v>7.4</v>
      </c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</row>
    <row r="38" spans="1:22" s="168" customFormat="1" ht="24.75" customHeight="1">
      <c r="A38" s="6" t="s">
        <v>595</v>
      </c>
      <c r="B38" s="177" t="s">
        <v>557</v>
      </c>
      <c r="C38" s="177" t="s">
        <v>557</v>
      </c>
      <c r="D38" s="167"/>
      <c r="E38" s="157">
        <v>7</v>
      </c>
      <c r="F38" s="167"/>
      <c r="G38" s="167"/>
      <c r="H38" s="174">
        <f t="shared" si="0"/>
        <v>1.05</v>
      </c>
      <c r="I38" s="174">
        <f t="shared" si="1"/>
        <v>1.05</v>
      </c>
      <c r="J38" s="167">
        <v>1.05</v>
      </c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1:22" s="168" customFormat="1" ht="24.75" customHeight="1">
      <c r="A39" s="6" t="s">
        <v>595</v>
      </c>
      <c r="B39" s="177" t="s">
        <v>558</v>
      </c>
      <c r="C39" s="177" t="s">
        <v>558</v>
      </c>
      <c r="D39" s="167"/>
      <c r="E39" s="157">
        <v>1</v>
      </c>
      <c r="F39" s="167"/>
      <c r="G39" s="167"/>
      <c r="H39" s="174">
        <f t="shared" si="0"/>
        <v>0.8</v>
      </c>
      <c r="I39" s="174">
        <f t="shared" si="1"/>
        <v>0.8</v>
      </c>
      <c r="J39" s="167">
        <v>0.8</v>
      </c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2" s="168" customFormat="1" ht="24.75" customHeight="1">
      <c r="A40" s="6" t="s">
        <v>595</v>
      </c>
      <c r="B40" s="177" t="s">
        <v>559</v>
      </c>
      <c r="C40" s="177" t="s">
        <v>559</v>
      </c>
      <c r="D40" s="167"/>
      <c r="E40" s="157">
        <v>2</v>
      </c>
      <c r="F40" s="167"/>
      <c r="G40" s="167"/>
      <c r="H40" s="174">
        <f t="shared" si="0"/>
        <v>1.3</v>
      </c>
      <c r="I40" s="174">
        <f t="shared" si="1"/>
        <v>1.3</v>
      </c>
      <c r="J40" s="167">
        <v>1.3</v>
      </c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</row>
    <row r="41" spans="1:22" s="168" customFormat="1" ht="24.75" customHeight="1">
      <c r="A41" s="6" t="s">
        <v>595</v>
      </c>
      <c r="B41" s="159" t="s">
        <v>560</v>
      </c>
      <c r="C41" s="159" t="s">
        <v>560</v>
      </c>
      <c r="D41" s="167"/>
      <c r="E41" s="172">
        <v>14</v>
      </c>
      <c r="F41" s="167"/>
      <c r="G41" s="167"/>
      <c r="H41" s="174">
        <f t="shared" si="0"/>
        <v>43.18</v>
      </c>
      <c r="I41" s="174">
        <f t="shared" si="1"/>
        <v>43.18</v>
      </c>
      <c r="J41" s="167">
        <v>43.18</v>
      </c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</row>
    <row r="42" spans="1:22" s="168" customFormat="1" ht="24.75" customHeight="1">
      <c r="A42" s="6" t="s">
        <v>595</v>
      </c>
      <c r="B42" s="176" t="s">
        <v>561</v>
      </c>
      <c r="C42" s="176" t="s">
        <v>561</v>
      </c>
      <c r="D42" s="167"/>
      <c r="E42" s="172">
        <v>28</v>
      </c>
      <c r="F42" s="167"/>
      <c r="G42" s="167"/>
      <c r="H42" s="174">
        <f t="shared" si="0"/>
        <v>27.4</v>
      </c>
      <c r="I42" s="174">
        <f t="shared" si="1"/>
        <v>27.4</v>
      </c>
      <c r="J42" s="167">
        <v>27.4</v>
      </c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</row>
    <row r="43" spans="1:22" s="168" customFormat="1" ht="24.75" customHeight="1">
      <c r="A43" s="6" t="s">
        <v>595</v>
      </c>
      <c r="B43" s="176" t="s">
        <v>562</v>
      </c>
      <c r="C43" s="176" t="s">
        <v>562</v>
      </c>
      <c r="D43" s="167"/>
      <c r="E43" s="172">
        <v>254</v>
      </c>
      <c r="F43" s="167"/>
      <c r="G43" s="167"/>
      <c r="H43" s="174">
        <f t="shared" si="0"/>
        <v>20.1</v>
      </c>
      <c r="I43" s="174">
        <f t="shared" si="1"/>
        <v>20.1</v>
      </c>
      <c r="J43" s="167">
        <v>20.1</v>
      </c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</row>
    <row r="44" spans="1:22" s="168" customFormat="1" ht="24.75" customHeight="1">
      <c r="A44" s="6" t="s">
        <v>595</v>
      </c>
      <c r="B44" s="176" t="s">
        <v>563</v>
      </c>
      <c r="C44" s="176" t="s">
        <v>563</v>
      </c>
      <c r="D44" s="167"/>
      <c r="E44" s="172">
        <v>50</v>
      </c>
      <c r="F44" s="167"/>
      <c r="G44" s="167"/>
      <c r="H44" s="174">
        <f t="shared" si="0"/>
        <v>12.92</v>
      </c>
      <c r="I44" s="174">
        <f t="shared" si="1"/>
        <v>12.92</v>
      </c>
      <c r="J44" s="167">
        <v>12.92</v>
      </c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</row>
    <row r="45" spans="1:22" s="168" customFormat="1" ht="24.75" customHeight="1">
      <c r="A45" s="6" t="s">
        <v>595</v>
      </c>
      <c r="B45" s="176" t="s">
        <v>564</v>
      </c>
      <c r="C45" s="176" t="s">
        <v>564</v>
      </c>
      <c r="D45" s="167"/>
      <c r="E45" s="172">
        <v>4</v>
      </c>
      <c r="F45" s="167"/>
      <c r="G45" s="167"/>
      <c r="H45" s="174">
        <f t="shared" si="0"/>
        <v>11.2</v>
      </c>
      <c r="I45" s="174">
        <f t="shared" si="1"/>
        <v>11.2</v>
      </c>
      <c r="J45" s="167">
        <v>11.2</v>
      </c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</row>
    <row r="46" spans="1:22" s="168" customFormat="1" ht="24.75" customHeight="1">
      <c r="A46" s="6" t="s">
        <v>595</v>
      </c>
      <c r="B46" s="176" t="s">
        <v>565</v>
      </c>
      <c r="C46" s="176" t="s">
        <v>565</v>
      </c>
      <c r="D46" s="167"/>
      <c r="E46" s="172">
        <v>123</v>
      </c>
      <c r="F46" s="167"/>
      <c r="G46" s="167"/>
      <c r="H46" s="174">
        <f t="shared" si="0"/>
        <v>9.27</v>
      </c>
      <c r="I46" s="174">
        <f t="shared" si="1"/>
        <v>9.27</v>
      </c>
      <c r="J46" s="167">
        <v>9.27</v>
      </c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</row>
    <row r="47" spans="1:22" s="168" customFormat="1" ht="24.75" customHeight="1">
      <c r="A47" s="6" t="s">
        <v>595</v>
      </c>
      <c r="B47" s="176" t="s">
        <v>566</v>
      </c>
      <c r="C47" s="176" t="s">
        <v>566</v>
      </c>
      <c r="D47" s="167"/>
      <c r="E47" s="172">
        <v>6</v>
      </c>
      <c r="F47" s="167"/>
      <c r="G47" s="167"/>
      <c r="H47" s="174">
        <f t="shared" si="0"/>
        <v>20.16</v>
      </c>
      <c r="I47" s="174">
        <f t="shared" si="1"/>
        <v>20.16</v>
      </c>
      <c r="J47" s="167">
        <v>20.16</v>
      </c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</row>
    <row r="48" spans="1:22" s="168" customFormat="1" ht="24.75" customHeight="1">
      <c r="A48" s="6" t="s">
        <v>595</v>
      </c>
      <c r="B48" s="176" t="s">
        <v>567</v>
      </c>
      <c r="C48" s="176" t="s">
        <v>567</v>
      </c>
      <c r="D48" s="167"/>
      <c r="E48" s="172">
        <v>8</v>
      </c>
      <c r="F48" s="167"/>
      <c r="G48" s="167"/>
      <c r="H48" s="174">
        <f t="shared" si="0"/>
        <v>2.28</v>
      </c>
      <c r="I48" s="174">
        <f t="shared" si="1"/>
        <v>2.28</v>
      </c>
      <c r="J48" s="167">
        <v>2.28</v>
      </c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</row>
    <row r="49" spans="1:22" s="168" customFormat="1" ht="24.75" customHeight="1">
      <c r="A49" s="6" t="s">
        <v>595</v>
      </c>
      <c r="B49" s="176" t="s">
        <v>568</v>
      </c>
      <c r="C49" s="176" t="s">
        <v>568</v>
      </c>
      <c r="D49" s="167"/>
      <c r="E49" s="172">
        <v>3</v>
      </c>
      <c r="F49" s="167"/>
      <c r="G49" s="167"/>
      <c r="H49" s="167">
        <f t="shared" si="0"/>
        <v>3.33</v>
      </c>
      <c r="I49" s="167">
        <f t="shared" si="1"/>
        <v>3.33</v>
      </c>
      <c r="J49" s="167">
        <v>3.33</v>
      </c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</row>
    <row r="50" spans="1:22" s="168" customFormat="1" ht="24.75" customHeight="1">
      <c r="A50" s="6" t="s">
        <v>595</v>
      </c>
      <c r="B50" s="176" t="s">
        <v>569</v>
      </c>
      <c r="C50" s="176" t="s">
        <v>569</v>
      </c>
      <c r="D50" s="167"/>
      <c r="E50" s="172">
        <v>603</v>
      </c>
      <c r="F50" s="167"/>
      <c r="G50" s="167"/>
      <c r="H50" s="167">
        <f t="shared" si="0"/>
        <v>31.25</v>
      </c>
      <c r="I50" s="167">
        <f t="shared" si="1"/>
        <v>31.25</v>
      </c>
      <c r="J50" s="167">
        <v>31.25</v>
      </c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</row>
    <row r="51" spans="1:22" s="168" customFormat="1" ht="24.75" customHeight="1">
      <c r="A51" s="6" t="s">
        <v>595</v>
      </c>
      <c r="B51" s="159" t="s">
        <v>570</v>
      </c>
      <c r="C51" s="159" t="s">
        <v>570</v>
      </c>
      <c r="D51" s="167"/>
      <c r="E51" s="172">
        <v>4</v>
      </c>
      <c r="F51" s="167"/>
      <c r="G51" s="167"/>
      <c r="H51" s="167">
        <f t="shared" si="0"/>
        <v>8.5</v>
      </c>
      <c r="I51" s="167">
        <f t="shared" si="1"/>
        <v>8.5</v>
      </c>
      <c r="J51" s="167">
        <v>8.5</v>
      </c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</row>
    <row r="52" spans="1:22" s="168" customFormat="1" ht="24.75" customHeight="1">
      <c r="A52" s="6" t="s">
        <v>595</v>
      </c>
      <c r="B52" s="176" t="s">
        <v>571</v>
      </c>
      <c r="C52" s="176" t="s">
        <v>571</v>
      </c>
      <c r="D52" s="167"/>
      <c r="E52" s="172">
        <v>755</v>
      </c>
      <c r="F52" s="167"/>
      <c r="G52" s="167"/>
      <c r="H52" s="167">
        <f t="shared" si="0"/>
        <v>55.1</v>
      </c>
      <c r="I52" s="167">
        <f t="shared" si="1"/>
        <v>55.1</v>
      </c>
      <c r="J52" s="167">
        <v>55.1</v>
      </c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</row>
    <row r="53" spans="1:22" s="168" customFormat="1" ht="24.75" customHeight="1">
      <c r="A53" s="6" t="s">
        <v>595</v>
      </c>
      <c r="B53" s="176" t="s">
        <v>572</v>
      </c>
      <c r="C53" s="176" t="s">
        <v>572</v>
      </c>
      <c r="D53" s="167"/>
      <c r="E53" s="172">
        <v>343</v>
      </c>
      <c r="F53" s="167"/>
      <c r="G53" s="167"/>
      <c r="H53" s="167">
        <f t="shared" si="0"/>
        <v>45.6</v>
      </c>
      <c r="I53" s="167">
        <f t="shared" si="1"/>
        <v>45.6</v>
      </c>
      <c r="J53" s="167">
        <v>45.6</v>
      </c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</row>
    <row r="54" spans="1:22" s="168" customFormat="1" ht="24.75" customHeight="1">
      <c r="A54" s="6" t="s">
        <v>595</v>
      </c>
      <c r="B54" s="176" t="s">
        <v>573</v>
      </c>
      <c r="C54" s="176" t="s">
        <v>573</v>
      </c>
      <c r="D54" s="167"/>
      <c r="E54" s="172">
        <v>10</v>
      </c>
      <c r="F54" s="167"/>
      <c r="G54" s="167"/>
      <c r="H54" s="167">
        <f t="shared" si="0"/>
        <v>3.9</v>
      </c>
      <c r="I54" s="167">
        <f t="shared" si="1"/>
        <v>3.9</v>
      </c>
      <c r="J54" s="167">
        <v>3.9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</row>
    <row r="55" spans="1:22" s="168" customFormat="1" ht="24.75" customHeight="1">
      <c r="A55" s="6" t="s">
        <v>595</v>
      </c>
      <c r="B55" s="176" t="s">
        <v>574</v>
      </c>
      <c r="C55" s="176" t="s">
        <v>574</v>
      </c>
      <c r="D55" s="167"/>
      <c r="E55" s="172">
        <v>218</v>
      </c>
      <c r="F55" s="167"/>
      <c r="G55" s="167"/>
      <c r="H55" s="167">
        <f t="shared" si="0"/>
        <v>91</v>
      </c>
      <c r="I55" s="167">
        <f t="shared" si="1"/>
        <v>91</v>
      </c>
      <c r="J55" s="167">
        <v>91</v>
      </c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</row>
    <row r="56" spans="1:22" s="168" customFormat="1" ht="24.75" customHeight="1">
      <c r="A56" s="6" t="s">
        <v>595</v>
      </c>
      <c r="B56" s="176" t="s">
        <v>575</v>
      </c>
      <c r="C56" s="176" t="s">
        <v>575</v>
      </c>
      <c r="D56" s="167"/>
      <c r="E56" s="172">
        <v>5</v>
      </c>
      <c r="F56" s="167"/>
      <c r="G56" s="167"/>
      <c r="H56" s="167">
        <f t="shared" si="0"/>
        <v>6.5</v>
      </c>
      <c r="I56" s="167">
        <f t="shared" si="1"/>
        <v>6.5</v>
      </c>
      <c r="J56" s="167">
        <v>6.5</v>
      </c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</row>
    <row r="57" spans="1:22" s="168" customFormat="1" ht="24.75" customHeight="1">
      <c r="A57" s="6" t="s">
        <v>595</v>
      </c>
      <c r="B57" s="176" t="s">
        <v>576</v>
      </c>
      <c r="C57" s="176" t="s">
        <v>576</v>
      </c>
      <c r="D57" s="167"/>
      <c r="E57" s="172">
        <v>5</v>
      </c>
      <c r="F57" s="167"/>
      <c r="G57" s="167"/>
      <c r="H57" s="167">
        <f t="shared" si="0"/>
        <v>2.7</v>
      </c>
      <c r="I57" s="167">
        <f t="shared" si="1"/>
        <v>2.7</v>
      </c>
      <c r="J57" s="167">
        <v>2.7</v>
      </c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</row>
    <row r="58" spans="1:22" s="168" customFormat="1" ht="24.75" customHeight="1">
      <c r="A58" s="6" t="s">
        <v>595</v>
      </c>
      <c r="B58" s="176" t="s">
        <v>577</v>
      </c>
      <c r="C58" s="176" t="s">
        <v>577</v>
      </c>
      <c r="D58" s="167"/>
      <c r="E58" s="172">
        <v>342</v>
      </c>
      <c r="F58" s="167"/>
      <c r="G58" s="167"/>
      <c r="H58" s="167">
        <f t="shared" si="0"/>
        <v>155.71</v>
      </c>
      <c r="I58" s="167">
        <f t="shared" si="1"/>
        <v>155.71</v>
      </c>
      <c r="J58" s="167">
        <v>155.71</v>
      </c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</row>
    <row r="59" spans="1:22" s="168" customFormat="1" ht="24.75" customHeight="1">
      <c r="A59" s="6" t="s">
        <v>595</v>
      </c>
      <c r="B59" s="176" t="s">
        <v>578</v>
      </c>
      <c r="C59" s="176" t="s">
        <v>578</v>
      </c>
      <c r="D59" s="167"/>
      <c r="E59" s="176">
        <v>3</v>
      </c>
      <c r="F59" s="167"/>
      <c r="G59" s="167"/>
      <c r="H59" s="167">
        <f t="shared" si="0"/>
        <v>1.8</v>
      </c>
      <c r="I59" s="167">
        <f t="shared" si="1"/>
        <v>1.8</v>
      </c>
      <c r="J59" s="167">
        <v>1.8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</row>
    <row r="60" spans="1:22" s="168" customFormat="1" ht="24.75" customHeight="1">
      <c r="A60" s="6" t="s">
        <v>595</v>
      </c>
      <c r="B60" s="176" t="s">
        <v>579</v>
      </c>
      <c r="C60" s="176" t="s">
        <v>579</v>
      </c>
      <c r="D60" s="167"/>
      <c r="E60" s="176">
        <v>2</v>
      </c>
      <c r="F60" s="167"/>
      <c r="G60" s="167"/>
      <c r="H60" s="167">
        <f t="shared" si="0"/>
        <v>1.5</v>
      </c>
      <c r="I60" s="167">
        <f t="shared" si="1"/>
        <v>1.5</v>
      </c>
      <c r="J60" s="167">
        <v>1.5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</row>
    <row r="61" spans="1:22" s="168" customFormat="1" ht="24.75" customHeight="1">
      <c r="A61" s="6" t="s">
        <v>595</v>
      </c>
      <c r="B61" s="176" t="s">
        <v>580</v>
      </c>
      <c r="C61" s="176" t="s">
        <v>580</v>
      </c>
      <c r="D61" s="167"/>
      <c r="E61" s="176">
        <v>1</v>
      </c>
      <c r="F61" s="167"/>
      <c r="G61" s="167"/>
      <c r="H61" s="167">
        <f t="shared" si="0"/>
        <v>2.5</v>
      </c>
      <c r="I61" s="167">
        <f t="shared" si="1"/>
        <v>2.5</v>
      </c>
      <c r="J61" s="167">
        <v>2.5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</row>
    <row r="62" spans="1:22" s="168" customFormat="1" ht="24.75" customHeight="1">
      <c r="A62" s="6" t="s">
        <v>595</v>
      </c>
      <c r="B62" s="176" t="s">
        <v>581</v>
      </c>
      <c r="C62" s="176" t="s">
        <v>581</v>
      </c>
      <c r="D62" s="167"/>
      <c r="E62" s="172">
        <v>3</v>
      </c>
      <c r="F62" s="167"/>
      <c r="G62" s="167"/>
      <c r="H62" s="167">
        <f t="shared" si="0"/>
        <v>8.3</v>
      </c>
      <c r="I62" s="167">
        <f t="shared" si="1"/>
        <v>8.3</v>
      </c>
      <c r="J62" s="167">
        <v>8.3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</row>
    <row r="63" spans="1:22" s="168" customFormat="1" ht="24.75" customHeight="1">
      <c r="A63" s="6" t="s">
        <v>595</v>
      </c>
      <c r="B63" s="176" t="s">
        <v>582</v>
      </c>
      <c r="C63" s="176" t="s">
        <v>582</v>
      </c>
      <c r="D63" s="167"/>
      <c r="E63" s="176">
        <v>1</v>
      </c>
      <c r="F63" s="167"/>
      <c r="G63" s="167"/>
      <c r="H63" s="167">
        <f t="shared" si="0"/>
        <v>0.7</v>
      </c>
      <c r="I63" s="167">
        <f t="shared" si="1"/>
        <v>0.7</v>
      </c>
      <c r="J63" s="167">
        <v>0.7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</row>
    <row r="64" spans="1:22" s="168" customFormat="1" ht="24.75" customHeight="1">
      <c r="A64" s="6" t="s">
        <v>595</v>
      </c>
      <c r="B64" s="176" t="s">
        <v>583</v>
      </c>
      <c r="C64" s="176" t="s">
        <v>583</v>
      </c>
      <c r="D64" s="167"/>
      <c r="E64" s="176">
        <v>6</v>
      </c>
      <c r="F64" s="167"/>
      <c r="G64" s="167"/>
      <c r="H64" s="167">
        <f t="shared" si="0"/>
        <v>0.6</v>
      </c>
      <c r="I64" s="167">
        <f t="shared" si="1"/>
        <v>0.6</v>
      </c>
      <c r="J64" s="167">
        <v>0.6</v>
      </c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</row>
    <row r="65" spans="1:22" s="168" customFormat="1" ht="24.75" customHeight="1">
      <c r="A65" s="6" t="s">
        <v>595</v>
      </c>
      <c r="B65" s="176" t="s">
        <v>584</v>
      </c>
      <c r="C65" s="176" t="s">
        <v>584</v>
      </c>
      <c r="D65" s="167"/>
      <c r="E65" s="176">
        <v>1</v>
      </c>
      <c r="F65" s="167"/>
      <c r="G65" s="167"/>
      <c r="H65" s="167">
        <f t="shared" si="0"/>
        <v>0.5</v>
      </c>
      <c r="I65" s="167">
        <f t="shared" si="1"/>
        <v>0.5</v>
      </c>
      <c r="J65" s="167">
        <v>0.5</v>
      </c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</row>
    <row r="66" spans="1:22" s="168" customFormat="1" ht="24.75" customHeight="1">
      <c r="A66" s="6" t="s">
        <v>595</v>
      </c>
      <c r="B66" s="176" t="s">
        <v>585</v>
      </c>
      <c r="C66" s="176" t="s">
        <v>585</v>
      </c>
      <c r="D66" s="167"/>
      <c r="E66" s="172">
        <v>14</v>
      </c>
      <c r="F66" s="167"/>
      <c r="G66" s="167"/>
      <c r="H66" s="167">
        <f t="shared" si="0"/>
        <v>6.85</v>
      </c>
      <c r="I66" s="167">
        <f t="shared" si="1"/>
        <v>6.85</v>
      </c>
      <c r="J66" s="167">
        <v>6.85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</row>
    <row r="67" spans="1:22" s="168" customFormat="1" ht="24.75" customHeight="1">
      <c r="A67" s="6" t="s">
        <v>595</v>
      </c>
      <c r="B67" s="176" t="s">
        <v>586</v>
      </c>
      <c r="C67" s="176" t="s">
        <v>586</v>
      </c>
      <c r="D67" s="167"/>
      <c r="E67" s="172">
        <v>6</v>
      </c>
      <c r="F67" s="167"/>
      <c r="G67" s="167"/>
      <c r="H67" s="167">
        <f t="shared" si="0"/>
        <v>2.9</v>
      </c>
      <c r="I67" s="167">
        <f t="shared" si="1"/>
        <v>2.9</v>
      </c>
      <c r="J67" s="167">
        <v>2.9</v>
      </c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</row>
    <row r="68" spans="1:22" s="168" customFormat="1" ht="24.75" customHeight="1">
      <c r="A68" s="6" t="s">
        <v>595</v>
      </c>
      <c r="B68" s="176" t="s">
        <v>587</v>
      </c>
      <c r="C68" s="176" t="s">
        <v>587</v>
      </c>
      <c r="D68" s="167"/>
      <c r="E68" s="172">
        <v>1</v>
      </c>
      <c r="F68" s="167"/>
      <c r="G68" s="167"/>
      <c r="H68" s="167">
        <f t="shared" si="0"/>
        <v>3.5</v>
      </c>
      <c r="I68" s="167">
        <f t="shared" si="1"/>
        <v>3.5</v>
      </c>
      <c r="J68" s="167">
        <v>3.5</v>
      </c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</row>
    <row r="69" spans="1:22" s="168" customFormat="1" ht="24.75" customHeight="1">
      <c r="A69" s="6" t="s">
        <v>595</v>
      </c>
      <c r="B69" s="176" t="s">
        <v>588</v>
      </c>
      <c r="C69" s="176" t="s">
        <v>588</v>
      </c>
      <c r="D69" s="167"/>
      <c r="E69" s="172">
        <v>10</v>
      </c>
      <c r="F69" s="167"/>
      <c r="G69" s="167"/>
      <c r="H69" s="167">
        <f t="shared" si="0"/>
        <v>6</v>
      </c>
      <c r="I69" s="167">
        <f t="shared" si="1"/>
        <v>6</v>
      </c>
      <c r="J69" s="167">
        <v>6</v>
      </c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</row>
    <row r="70" spans="1:22" s="168" customFormat="1" ht="24.75" customHeight="1">
      <c r="A70" s="6" t="s">
        <v>595</v>
      </c>
      <c r="B70" s="176" t="s">
        <v>589</v>
      </c>
      <c r="C70" s="176" t="s">
        <v>589</v>
      </c>
      <c r="D70" s="167"/>
      <c r="E70" s="172">
        <v>4</v>
      </c>
      <c r="F70" s="167"/>
      <c r="G70" s="167"/>
      <c r="H70" s="167">
        <f t="shared" si="0"/>
        <v>1.96</v>
      </c>
      <c r="I70" s="167">
        <f t="shared" si="1"/>
        <v>1.96</v>
      </c>
      <c r="J70" s="167">
        <v>1.96</v>
      </c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</row>
    <row r="71" spans="1:22" s="168" customFormat="1" ht="24.75" customHeight="1">
      <c r="A71" s="6" t="s">
        <v>595</v>
      </c>
      <c r="B71" s="176" t="s">
        <v>590</v>
      </c>
      <c r="C71" s="176" t="s">
        <v>590</v>
      </c>
      <c r="D71" s="167"/>
      <c r="E71" s="172">
        <v>2</v>
      </c>
      <c r="F71" s="167"/>
      <c r="G71" s="167"/>
      <c r="H71" s="167">
        <f t="shared" si="0"/>
        <v>1.2</v>
      </c>
      <c r="I71" s="167">
        <f t="shared" si="1"/>
        <v>1.2</v>
      </c>
      <c r="J71" s="167">
        <v>1.2</v>
      </c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</row>
    <row r="72" spans="5:19" s="168" customFormat="1" ht="24.75" customHeight="1">
      <c r="E72" s="173"/>
      <c r="S72" s="167"/>
    </row>
    <row r="73" spans="5:19" s="168" customFormat="1" ht="24.75" customHeight="1">
      <c r="E73" s="173"/>
      <c r="S73" s="167"/>
    </row>
    <row r="74" spans="5:19" s="168" customFormat="1" ht="24.75" customHeight="1">
      <c r="E74" s="173"/>
      <c r="S74" s="167"/>
    </row>
    <row r="75" spans="5:19" s="168" customFormat="1" ht="24.75" customHeight="1">
      <c r="E75" s="173"/>
      <c r="S75" s="167"/>
    </row>
    <row r="76" spans="5:19" s="168" customFormat="1" ht="24.75" customHeight="1">
      <c r="E76" s="173"/>
      <c r="S76" s="167"/>
    </row>
    <row r="77" spans="5:19" s="168" customFormat="1" ht="24.75" customHeight="1">
      <c r="E77" s="173"/>
      <c r="S77" s="167"/>
    </row>
    <row r="78" spans="5:19" s="168" customFormat="1" ht="24.75" customHeight="1">
      <c r="E78" s="173"/>
      <c r="S78" s="167"/>
    </row>
    <row r="79" spans="5:19" s="168" customFormat="1" ht="24.75" customHeight="1">
      <c r="E79" s="173"/>
      <c r="S79" s="167"/>
    </row>
    <row r="80" spans="5:19" s="168" customFormat="1" ht="24.75" customHeight="1">
      <c r="E80" s="173"/>
      <c r="S80" s="167"/>
    </row>
    <row r="81" spans="5:19" s="168" customFormat="1" ht="24.75" customHeight="1">
      <c r="E81" s="173"/>
      <c r="S81" s="167"/>
    </row>
    <row r="82" spans="5:19" s="168" customFormat="1" ht="24.75" customHeight="1">
      <c r="E82" s="173"/>
      <c r="S82" s="167"/>
    </row>
    <row r="83" spans="5:19" s="168" customFormat="1" ht="24.75" customHeight="1">
      <c r="E83" s="173"/>
      <c r="S83" s="167"/>
    </row>
    <row r="84" spans="5:19" s="168" customFormat="1" ht="24.75" customHeight="1">
      <c r="E84" s="173"/>
      <c r="S84" s="167"/>
    </row>
    <row r="85" spans="5:19" s="168" customFormat="1" ht="24.75" customHeight="1">
      <c r="E85" s="173"/>
      <c r="S85" s="167"/>
    </row>
    <row r="86" spans="5:19" ht="24.75" customHeight="1">
      <c r="E86" s="160"/>
      <c r="S86" s="167"/>
    </row>
    <row r="87" spans="5:19" ht="24.75" customHeight="1">
      <c r="E87" s="160"/>
      <c r="S87" s="167"/>
    </row>
    <row r="88" spans="5:19" ht="24.75" customHeight="1">
      <c r="E88" s="160"/>
      <c r="S88" s="167"/>
    </row>
    <row r="89" spans="5:19" ht="24.75" customHeight="1">
      <c r="E89" s="160"/>
      <c r="S89" s="167"/>
    </row>
    <row r="90" ht="24.75" customHeight="1">
      <c r="E90" s="160"/>
    </row>
    <row r="91" ht="24.75" customHeight="1">
      <c r="E91" s="160"/>
    </row>
    <row r="92" ht="24.75" customHeight="1">
      <c r="E92" s="160"/>
    </row>
    <row r="93" ht="24.75" customHeight="1">
      <c r="E93" s="160"/>
    </row>
    <row r="94" ht="24.75" customHeight="1">
      <c r="E94" s="160"/>
    </row>
    <row r="95" ht="24.75" customHeight="1">
      <c r="E95" s="160"/>
    </row>
    <row r="96" ht="24.75" customHeight="1">
      <c r="E96" s="160"/>
    </row>
    <row r="97" ht="24.75" customHeight="1">
      <c r="E97" s="160"/>
    </row>
    <row r="98" ht="24.75" customHeight="1">
      <c r="E98" s="160"/>
    </row>
    <row r="99" ht="24.75" customHeight="1">
      <c r="E99" s="160"/>
    </row>
    <row r="100" ht="24.75" customHeight="1">
      <c r="E100" s="160"/>
    </row>
    <row r="101" ht="24.75" customHeight="1">
      <c r="E101" s="160"/>
    </row>
    <row r="102" ht="24.75" customHeight="1">
      <c r="E102" s="160"/>
    </row>
    <row r="103" ht="24.75" customHeight="1">
      <c r="E103" s="160"/>
    </row>
    <row r="104" ht="24.75" customHeight="1">
      <c r="E104" s="160"/>
    </row>
    <row r="105" ht="24.75" customHeight="1">
      <c r="E105" s="160"/>
    </row>
    <row r="106" ht="24.75" customHeight="1">
      <c r="E106" s="160"/>
    </row>
    <row r="107" ht="24.75" customHeight="1">
      <c r="E107" s="160"/>
    </row>
    <row r="108" ht="24.75" customHeight="1">
      <c r="E108" s="160"/>
    </row>
    <row r="109" ht="24.75" customHeight="1">
      <c r="E109" s="160"/>
    </row>
    <row r="110" ht="24.75" customHeight="1">
      <c r="E110" s="160"/>
    </row>
    <row r="111" ht="24.75" customHeight="1">
      <c r="E111" s="160"/>
    </row>
    <row r="112" ht="24.75" customHeight="1">
      <c r="E112" s="160"/>
    </row>
    <row r="113" ht="24.75" customHeight="1">
      <c r="E113" s="160"/>
    </row>
    <row r="114" ht="24.75" customHeight="1">
      <c r="E114" s="160"/>
    </row>
    <row r="115" ht="24.75" customHeight="1">
      <c r="E115" s="160"/>
    </row>
    <row r="116" ht="24.75" customHeight="1">
      <c r="E116" s="160"/>
    </row>
    <row r="117" ht="24.75" customHeight="1">
      <c r="E117" s="160"/>
    </row>
    <row r="118" ht="24.75" customHeight="1">
      <c r="E118" s="160"/>
    </row>
    <row r="119" ht="24.75" customHeight="1">
      <c r="E119" s="160"/>
    </row>
    <row r="120" ht="24.75" customHeight="1">
      <c r="E120" s="160"/>
    </row>
    <row r="121" ht="24.75" customHeight="1">
      <c r="E121" s="160"/>
    </row>
    <row r="122" ht="24.75" customHeight="1">
      <c r="E122" s="160"/>
    </row>
    <row r="123" ht="24.75" customHeight="1">
      <c r="E123" s="160"/>
    </row>
    <row r="124" ht="24.75" customHeight="1">
      <c r="E124" s="160"/>
    </row>
    <row r="125" ht="24.75" customHeight="1">
      <c r="E125" s="160"/>
    </row>
    <row r="126" ht="24.75" customHeight="1">
      <c r="E126" s="160"/>
    </row>
    <row r="127" ht="24.75" customHeight="1">
      <c r="E127" s="160"/>
    </row>
    <row r="128" ht="14.25" customHeight="1">
      <c r="E128" s="160"/>
    </row>
    <row r="129" ht="14.25" customHeight="1">
      <c r="E129" s="160"/>
    </row>
  </sheetData>
  <sheetProtection/>
  <mergeCells count="15">
    <mergeCell ref="E4:E7"/>
    <mergeCell ref="F4:F7"/>
    <mergeCell ref="G4:G7"/>
    <mergeCell ref="H5:H7"/>
    <mergeCell ref="Q6:Q7"/>
    <mergeCell ref="R6:R7"/>
    <mergeCell ref="S5:V6"/>
    <mergeCell ref="A2:V2"/>
    <mergeCell ref="H4:V4"/>
    <mergeCell ref="I5:R5"/>
    <mergeCell ref="I6:P6"/>
    <mergeCell ref="A4:A7"/>
    <mergeCell ref="B4:B7"/>
    <mergeCell ref="C4:C7"/>
    <mergeCell ref="D4:D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E11" sqref="E11"/>
    </sheetView>
  </sheetViews>
  <sheetFormatPr defaultColWidth="10.28125" defaultRowHeight="12.75"/>
  <cols>
    <col min="1" max="1" width="38.421875" style="93" customWidth="1"/>
    <col min="2" max="2" width="53.8515625" style="93" customWidth="1"/>
    <col min="3" max="4" width="12.140625" style="93" customWidth="1"/>
    <col min="5" max="7" width="9.8515625" style="93" customWidth="1"/>
    <col min="8" max="255" width="10.28125" style="93" customWidth="1"/>
    <col min="256" max="16384" width="10.28125" style="94" customWidth="1"/>
  </cols>
  <sheetData>
    <row r="1" spans="1:7" s="93" customFormat="1" ht="19.5" customHeight="1">
      <c r="A1" s="185"/>
      <c r="B1" s="185"/>
      <c r="C1" s="185"/>
      <c r="D1" s="185"/>
      <c r="E1" s="185"/>
      <c r="F1" s="185"/>
      <c r="G1" s="185"/>
    </row>
    <row r="2" spans="1:7" s="93" customFormat="1" ht="39.75" customHeight="1">
      <c r="A2" s="186" t="s">
        <v>39</v>
      </c>
      <c r="B2" s="186"/>
      <c r="C2" s="95"/>
      <c r="D2" s="95"/>
      <c r="E2" s="95"/>
      <c r="F2" s="95"/>
      <c r="G2" s="95"/>
    </row>
    <row r="3" spans="1:256" s="85" customFormat="1" ht="39" customHeight="1">
      <c r="A3" s="188" t="s">
        <v>490</v>
      </c>
      <c r="B3" s="184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9"/>
    </row>
    <row r="4" spans="1:256" s="85" customFormat="1" ht="27" customHeight="1">
      <c r="A4" s="187" t="s">
        <v>4</v>
      </c>
      <c r="B4" s="187" t="s">
        <v>41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9"/>
    </row>
    <row r="5" spans="1:256" s="85" customFormat="1" ht="27" customHeight="1">
      <c r="A5" s="187"/>
      <c r="B5" s="187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9"/>
    </row>
    <row r="6" spans="1:256" s="85" customFormat="1" ht="31.5" customHeight="1">
      <c r="A6" s="77" t="s">
        <v>7</v>
      </c>
      <c r="B6" s="89">
        <f>'7-1部门财务收支总体情况表'!B7</f>
        <v>53579.5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9"/>
    </row>
    <row r="7" spans="1:256" s="85" customFormat="1" ht="31.5" customHeight="1">
      <c r="A7" s="73" t="s">
        <v>9</v>
      </c>
      <c r="B7" s="89">
        <f>'7-1部门财务收支总体情况表'!B8</f>
        <v>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9"/>
    </row>
    <row r="8" spans="1:256" s="85" customFormat="1" ht="31.5" customHeight="1">
      <c r="A8" s="73" t="s">
        <v>11</v>
      </c>
      <c r="B8" s="89">
        <f>'7-1部门财务收支总体情况表'!B9</f>
        <v>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9"/>
    </row>
    <row r="9" spans="1:256" s="85" customFormat="1" ht="31.5" customHeight="1">
      <c r="A9" s="73" t="s">
        <v>13</v>
      </c>
      <c r="B9" s="89">
        <f>'7-1部门财务收支总体情况表'!B10</f>
        <v>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9"/>
    </row>
    <row r="10" spans="1:256" s="85" customFormat="1" ht="31.5" customHeight="1">
      <c r="A10" s="73" t="s">
        <v>15</v>
      </c>
      <c r="B10" s="89">
        <f>'7-1部门财务收支总体情况表'!B11</f>
        <v>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9"/>
    </row>
    <row r="11" spans="1:256" s="85" customFormat="1" ht="31.5" customHeight="1">
      <c r="A11" s="73" t="s">
        <v>17</v>
      </c>
      <c r="B11" s="89">
        <f>'7-1部门财务收支总体情况表'!B12</f>
        <v>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9"/>
    </row>
    <row r="12" spans="1:256" s="85" customFormat="1" ht="31.5" customHeight="1">
      <c r="A12" s="73" t="s">
        <v>19</v>
      </c>
      <c r="B12" s="89">
        <f>'7-1部门财务收支总体情况表'!B13</f>
        <v>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9"/>
    </row>
    <row r="13" spans="1:256" s="85" customFormat="1" ht="31.5" customHeight="1">
      <c r="A13" s="97"/>
      <c r="B13" s="89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9"/>
    </row>
    <row r="14" spans="1:256" s="85" customFormat="1" ht="31.5" customHeight="1">
      <c r="A14" s="98" t="s">
        <v>37</v>
      </c>
      <c r="B14" s="91">
        <f>SUM(B6:B13)</f>
        <v>53579.5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9"/>
    </row>
  </sheetData>
  <sheetProtection/>
  <mergeCells count="5">
    <mergeCell ref="A1:G1"/>
    <mergeCell ref="A2:B2"/>
    <mergeCell ref="A4:A5"/>
    <mergeCell ref="B4:B5"/>
    <mergeCell ref="A3:B3"/>
  </mergeCells>
  <printOptions horizontalCentered="1"/>
  <pageMargins left="0.39" right="0.39" top="0.59" bottom="0.59" header="0.51" footer="0.51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0">
      <selection activeCell="B6" sqref="B6:B28"/>
    </sheetView>
  </sheetViews>
  <sheetFormatPr defaultColWidth="9.140625" defaultRowHeight="14.25" customHeight="1"/>
  <cols>
    <col min="1" max="1" width="54.57421875" style="84" customWidth="1"/>
    <col min="2" max="2" width="49.140625" style="84" customWidth="1"/>
    <col min="3" max="253" width="9.140625" style="84" customWidth="1"/>
    <col min="254" max="254" width="9.140625" style="1" customWidth="1"/>
  </cols>
  <sheetData>
    <row r="1" s="84" customFormat="1" ht="12">
      <c r="A1" s="86"/>
    </row>
    <row r="2" spans="1:2" s="84" customFormat="1" ht="51.75" customHeight="1">
      <c r="A2" s="186" t="s">
        <v>42</v>
      </c>
      <c r="B2" s="186"/>
    </row>
    <row r="3" spans="1:254" s="85" customFormat="1" ht="19.5" customHeight="1">
      <c r="A3" s="130" t="s">
        <v>488</v>
      </c>
      <c r="B3" s="87" t="s">
        <v>1</v>
      </c>
      <c r="IT3" s="92"/>
    </row>
    <row r="4" spans="1:254" s="85" customFormat="1" ht="27.75" customHeight="1">
      <c r="A4" s="187" t="s">
        <v>6</v>
      </c>
      <c r="B4" s="187" t="s">
        <v>41</v>
      </c>
      <c r="IT4" s="92"/>
    </row>
    <row r="5" spans="1:254" s="85" customFormat="1" ht="27.75" customHeight="1">
      <c r="A5" s="187"/>
      <c r="B5" s="187"/>
      <c r="IT5" s="92"/>
    </row>
    <row r="6" spans="1:254" s="85" customFormat="1" ht="24" customHeight="1">
      <c r="A6" s="88" t="s">
        <v>8</v>
      </c>
      <c r="B6" s="89">
        <f>'7-1部门财务收支总体情况表'!D7</f>
        <v>1.61</v>
      </c>
      <c r="IT6" s="92"/>
    </row>
    <row r="7" spans="1:254" s="85" customFormat="1" ht="24" customHeight="1">
      <c r="A7" s="88" t="s">
        <v>10</v>
      </c>
      <c r="B7" s="89"/>
      <c r="IT7" s="92"/>
    </row>
    <row r="8" spans="1:254" s="85" customFormat="1" ht="24" customHeight="1">
      <c r="A8" s="88" t="s">
        <v>12</v>
      </c>
      <c r="B8" s="89"/>
      <c r="IT8" s="92"/>
    </row>
    <row r="9" spans="1:254" s="85" customFormat="1" ht="24" customHeight="1">
      <c r="A9" s="88" t="s">
        <v>14</v>
      </c>
      <c r="B9" s="89"/>
      <c r="IT9" s="92"/>
    </row>
    <row r="10" spans="1:254" s="85" customFormat="1" ht="24" customHeight="1">
      <c r="A10" s="88" t="s">
        <v>16</v>
      </c>
      <c r="B10" s="89">
        <f>'7-1部门财务收支总体情况表'!D11</f>
        <v>37162.01</v>
      </c>
      <c r="IT10" s="92"/>
    </row>
    <row r="11" spans="1:254" s="85" customFormat="1" ht="24" customHeight="1">
      <c r="A11" s="88" t="s">
        <v>18</v>
      </c>
      <c r="B11" s="89"/>
      <c r="IT11" s="92"/>
    </row>
    <row r="12" spans="1:254" s="85" customFormat="1" ht="24" customHeight="1">
      <c r="A12" s="88" t="s">
        <v>20</v>
      </c>
      <c r="B12" s="89">
        <f>'7-1部门财务收支总体情况表'!D13</f>
        <v>169.52</v>
      </c>
      <c r="IT12" s="92"/>
    </row>
    <row r="13" spans="1:254" s="85" customFormat="1" ht="24" customHeight="1">
      <c r="A13" s="88" t="s">
        <v>21</v>
      </c>
      <c r="B13" s="89">
        <f>'7-1部门财务收支总体情况表'!D14</f>
        <v>5982.03</v>
      </c>
      <c r="IT13" s="92"/>
    </row>
    <row r="14" spans="1:254" s="85" customFormat="1" ht="24" customHeight="1">
      <c r="A14" s="88" t="s">
        <v>22</v>
      </c>
      <c r="B14" s="89">
        <f>'7-1部门财务收支总体情况表'!D15</f>
        <v>5813.57</v>
      </c>
      <c r="IT14" s="92"/>
    </row>
    <row r="15" spans="1:254" s="85" customFormat="1" ht="24" customHeight="1">
      <c r="A15" s="88" t="s">
        <v>23</v>
      </c>
      <c r="B15" s="89"/>
      <c r="IT15" s="92"/>
    </row>
    <row r="16" spans="1:254" s="85" customFormat="1" ht="24" customHeight="1">
      <c r="A16" s="88" t="s">
        <v>24</v>
      </c>
      <c r="B16" s="89"/>
      <c r="IT16" s="92"/>
    </row>
    <row r="17" spans="1:254" s="85" customFormat="1" ht="24" customHeight="1">
      <c r="A17" s="88" t="s">
        <v>25</v>
      </c>
      <c r="B17" s="89"/>
      <c r="IT17" s="92"/>
    </row>
    <row r="18" spans="1:254" s="85" customFormat="1" ht="24" customHeight="1">
      <c r="A18" s="88" t="s">
        <v>26</v>
      </c>
      <c r="B18" s="89"/>
      <c r="IT18" s="92"/>
    </row>
    <row r="19" spans="1:254" s="85" customFormat="1" ht="24" customHeight="1">
      <c r="A19" s="90" t="s">
        <v>43</v>
      </c>
      <c r="B19" s="89"/>
      <c r="IT19" s="92"/>
    </row>
    <row r="20" spans="1:254" s="85" customFormat="1" ht="24" customHeight="1">
      <c r="A20" s="90" t="s">
        <v>28</v>
      </c>
      <c r="B20" s="89"/>
      <c r="IT20" s="92"/>
    </row>
    <row r="21" spans="1:254" s="85" customFormat="1" ht="24" customHeight="1">
      <c r="A21" s="90" t="s">
        <v>29</v>
      </c>
      <c r="B21" s="89"/>
      <c r="IT21" s="92"/>
    </row>
    <row r="22" spans="1:254" s="85" customFormat="1" ht="24" customHeight="1">
      <c r="A22" s="90" t="s">
        <v>30</v>
      </c>
      <c r="B22" s="89"/>
      <c r="IT22" s="92"/>
    </row>
    <row r="23" spans="1:254" s="85" customFormat="1" ht="24" customHeight="1">
      <c r="A23" s="90" t="s">
        <v>31</v>
      </c>
      <c r="B23" s="89"/>
      <c r="IT23" s="92"/>
    </row>
    <row r="24" spans="1:254" s="85" customFormat="1" ht="24" customHeight="1">
      <c r="A24" s="90" t="s">
        <v>32</v>
      </c>
      <c r="B24" s="89">
        <f>'7-1部门财务收支总体情况表'!D25</f>
        <v>4450.76</v>
      </c>
      <c r="IT24" s="92"/>
    </row>
    <row r="25" spans="1:254" s="85" customFormat="1" ht="24" customHeight="1">
      <c r="A25" s="90" t="s">
        <v>33</v>
      </c>
      <c r="B25" s="89"/>
      <c r="IT25" s="92"/>
    </row>
    <row r="26" spans="1:254" s="85" customFormat="1" ht="24" customHeight="1">
      <c r="A26" s="90" t="s">
        <v>34</v>
      </c>
      <c r="B26" s="89"/>
      <c r="IT26" s="92"/>
    </row>
    <row r="27" spans="1:254" s="85" customFormat="1" ht="24" customHeight="1">
      <c r="A27" s="90" t="s">
        <v>35</v>
      </c>
      <c r="B27" s="89"/>
      <c r="IT27" s="92"/>
    </row>
    <row r="28" spans="1:254" s="85" customFormat="1" ht="24" customHeight="1">
      <c r="A28" s="90" t="s">
        <v>36</v>
      </c>
      <c r="B28" s="91"/>
      <c r="IT28" s="92"/>
    </row>
    <row r="29" s="84" customFormat="1" ht="14.25" customHeight="1"/>
    <row r="30" s="84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16384" width="9.140625" style="12" customWidth="1"/>
  </cols>
  <sheetData>
    <row r="1" spans="1:4" ht="12">
      <c r="A1" s="70"/>
      <c r="B1" s="70"/>
      <c r="C1" s="70"/>
      <c r="D1" s="8"/>
    </row>
    <row r="2" spans="1:4" ht="27">
      <c r="A2" s="189" t="s">
        <v>44</v>
      </c>
      <c r="B2" s="189"/>
      <c r="C2" s="189"/>
      <c r="D2" s="189"/>
    </row>
    <row r="3" spans="1:4" s="69" customFormat="1" ht="22.5" customHeight="1">
      <c r="A3" s="131" t="s">
        <v>489</v>
      </c>
      <c r="B3" s="71"/>
      <c r="C3" s="71"/>
      <c r="D3" s="72" t="s">
        <v>1</v>
      </c>
    </row>
    <row r="4" spans="1:4" s="69" customFormat="1" ht="19.5" customHeight="1">
      <c r="A4" s="181" t="s">
        <v>2</v>
      </c>
      <c r="B4" s="181"/>
      <c r="C4" s="181" t="s">
        <v>3</v>
      </c>
      <c r="D4" s="181"/>
    </row>
    <row r="5" spans="1:4" s="69" customFormat="1" ht="21.75" customHeight="1">
      <c r="A5" s="181" t="s">
        <v>4</v>
      </c>
      <c r="B5" s="191" t="s">
        <v>5</v>
      </c>
      <c r="C5" s="181" t="s">
        <v>45</v>
      </c>
      <c r="D5" s="191" t="s">
        <v>5</v>
      </c>
    </row>
    <row r="6" spans="1:4" s="69" customFormat="1" ht="17.25" customHeight="1">
      <c r="A6" s="181"/>
      <c r="B6" s="191"/>
      <c r="C6" s="181"/>
      <c r="D6" s="191"/>
    </row>
    <row r="7" spans="1:4" s="69" customFormat="1" ht="14.25">
      <c r="A7" s="73" t="s">
        <v>46</v>
      </c>
      <c r="B7" s="74">
        <f>B8+B15+B16</f>
        <v>53579.5</v>
      </c>
      <c r="C7" s="75" t="s">
        <v>8</v>
      </c>
      <c r="D7" s="74">
        <f>'7-1部门财务收支总体情况表'!D7</f>
        <v>1.61</v>
      </c>
    </row>
    <row r="8" spans="1:4" s="69" customFormat="1" ht="14.25">
      <c r="A8" s="73" t="s">
        <v>47</v>
      </c>
      <c r="B8" s="74">
        <f>SUM(B9:B14)</f>
        <v>53579.5</v>
      </c>
      <c r="C8" s="76" t="s">
        <v>10</v>
      </c>
      <c r="D8" s="74"/>
    </row>
    <row r="9" spans="1:4" s="69" customFormat="1" ht="14.25">
      <c r="A9" s="73" t="s">
        <v>48</v>
      </c>
      <c r="B9" s="74">
        <v>53579.5</v>
      </c>
      <c r="C9" s="76" t="s">
        <v>12</v>
      </c>
      <c r="D9" s="74"/>
    </row>
    <row r="10" spans="1:4" s="69" customFormat="1" ht="14.25">
      <c r="A10" s="73" t="s">
        <v>49</v>
      </c>
      <c r="B10" s="74"/>
      <c r="C10" s="76" t="s">
        <v>14</v>
      </c>
      <c r="D10" s="74"/>
    </row>
    <row r="11" spans="1:4" s="69" customFormat="1" ht="14.25">
      <c r="A11" s="73" t="s">
        <v>50</v>
      </c>
      <c r="B11" s="74"/>
      <c r="C11" s="76" t="s">
        <v>16</v>
      </c>
      <c r="D11" s="74">
        <f>'7-1部门财务收支总体情况表'!D11</f>
        <v>37162.01</v>
      </c>
    </row>
    <row r="12" spans="1:4" s="69" customFormat="1" ht="14.25">
      <c r="A12" s="73" t="s">
        <v>51</v>
      </c>
      <c r="B12" s="74"/>
      <c r="C12" s="76" t="s">
        <v>18</v>
      </c>
      <c r="D12" s="74"/>
    </row>
    <row r="13" spans="1:4" s="69" customFormat="1" ht="14.25">
      <c r="A13" s="73" t="s">
        <v>52</v>
      </c>
      <c r="B13" s="74"/>
      <c r="C13" s="76" t="s">
        <v>20</v>
      </c>
      <c r="D13" s="74">
        <f>'7-1部门财务收支总体情况表'!D13</f>
        <v>169.52</v>
      </c>
    </row>
    <row r="14" spans="1:4" s="69" customFormat="1" ht="14.25">
      <c r="A14" s="73" t="s">
        <v>53</v>
      </c>
      <c r="B14" s="74"/>
      <c r="C14" s="76" t="s">
        <v>21</v>
      </c>
      <c r="D14" s="74">
        <f>'7-1部门财务收支总体情况表'!D14</f>
        <v>5982.03</v>
      </c>
    </row>
    <row r="15" spans="1:4" s="69" customFormat="1" ht="14.25">
      <c r="A15" s="77" t="s">
        <v>54</v>
      </c>
      <c r="B15" s="78"/>
      <c r="C15" s="76" t="s">
        <v>22</v>
      </c>
      <c r="D15" s="74">
        <f>'7-1部门财务收支总体情况表'!D15</f>
        <v>5813.57</v>
      </c>
    </row>
    <row r="16" spans="1:4" s="69" customFormat="1" ht="14.25">
      <c r="A16" s="73" t="s">
        <v>55</v>
      </c>
      <c r="B16" s="74"/>
      <c r="C16" s="76" t="s">
        <v>23</v>
      </c>
      <c r="D16" s="74"/>
    </row>
    <row r="17" spans="1:4" s="69" customFormat="1" ht="14.25">
      <c r="A17" s="73" t="s">
        <v>56</v>
      </c>
      <c r="B17" s="74"/>
      <c r="C17" s="76" t="s">
        <v>24</v>
      </c>
      <c r="D17" s="74"/>
    </row>
    <row r="18" spans="1:4" s="69" customFormat="1" ht="14.25">
      <c r="A18" s="73"/>
      <c r="B18" s="74"/>
      <c r="C18" s="76" t="s">
        <v>25</v>
      </c>
      <c r="D18" s="74"/>
    </row>
    <row r="19" spans="1:4" s="69" customFormat="1" ht="14.25">
      <c r="A19" s="73"/>
      <c r="B19" s="74"/>
      <c r="C19" s="76" t="s">
        <v>26</v>
      </c>
      <c r="D19" s="74"/>
    </row>
    <row r="20" spans="1:4" s="69" customFormat="1" ht="14.25">
      <c r="A20" s="73"/>
      <c r="B20" s="74"/>
      <c r="C20" s="76" t="s">
        <v>27</v>
      </c>
      <c r="D20" s="74"/>
    </row>
    <row r="21" spans="1:4" s="69" customFormat="1" ht="14.25">
      <c r="A21" s="73"/>
      <c r="B21" s="74"/>
      <c r="C21" s="77" t="s">
        <v>28</v>
      </c>
      <c r="D21" s="74"/>
    </row>
    <row r="22" spans="1:4" s="69" customFormat="1" ht="14.25">
      <c r="A22" s="73"/>
      <c r="B22" s="79"/>
      <c r="C22" s="77" t="s">
        <v>29</v>
      </c>
      <c r="D22" s="74"/>
    </row>
    <row r="23" spans="1:4" s="69" customFormat="1" ht="14.25">
      <c r="A23" s="73"/>
      <c r="B23" s="79"/>
      <c r="C23" s="77" t="s">
        <v>30</v>
      </c>
      <c r="D23" s="74"/>
    </row>
    <row r="24" spans="1:4" s="69" customFormat="1" ht="14.25">
      <c r="A24" s="73"/>
      <c r="B24" s="79"/>
      <c r="C24" s="77" t="s">
        <v>31</v>
      </c>
      <c r="D24" s="74"/>
    </row>
    <row r="25" spans="1:4" s="69" customFormat="1" ht="14.25">
      <c r="A25" s="78"/>
      <c r="B25" s="79"/>
      <c r="C25" s="77" t="s">
        <v>32</v>
      </c>
      <c r="D25" s="74"/>
    </row>
    <row r="26" spans="1:4" s="69" customFormat="1" ht="14.25">
      <c r="A26" s="80"/>
      <c r="B26" s="79"/>
      <c r="C26" s="77" t="s">
        <v>33</v>
      </c>
      <c r="D26" s="74">
        <f>'7-1部门财务收支总体情况表'!D25</f>
        <v>4450.76</v>
      </c>
    </row>
    <row r="27" spans="1:4" s="69" customFormat="1" ht="14.25">
      <c r="A27" s="78"/>
      <c r="B27" s="79"/>
      <c r="C27" s="77" t="s">
        <v>34</v>
      </c>
      <c r="D27" s="74"/>
    </row>
    <row r="28" spans="1:4" s="69" customFormat="1" ht="14.25">
      <c r="A28" s="80"/>
      <c r="B28" s="79"/>
      <c r="C28" s="77" t="s">
        <v>35</v>
      </c>
      <c r="D28" s="74"/>
    </row>
    <row r="29" spans="1:4" s="69" customFormat="1" ht="14.25">
      <c r="A29" s="80"/>
      <c r="B29" s="79"/>
      <c r="C29" s="77" t="s">
        <v>36</v>
      </c>
      <c r="D29" s="74"/>
    </row>
    <row r="30" spans="1:4" s="69" customFormat="1" ht="14.25" customHeight="1">
      <c r="A30" s="81" t="s">
        <v>37</v>
      </c>
      <c r="B30" s="82">
        <f>B7+B17</f>
        <v>53579.5</v>
      </c>
      <c r="C30" s="81" t="s">
        <v>38</v>
      </c>
      <c r="D30" s="82">
        <f>SUM(D7:D29)</f>
        <v>53579.5</v>
      </c>
    </row>
    <row r="31" spans="1:4" s="69" customFormat="1" ht="14.25" customHeight="1">
      <c r="A31" s="71"/>
      <c r="B31" s="83"/>
      <c r="C31" s="71"/>
      <c r="D31" s="83"/>
    </row>
    <row r="32" spans="1:4" s="69" customFormat="1" ht="54.75" customHeight="1">
      <c r="A32" s="190"/>
      <c r="B32" s="190"/>
      <c r="C32" s="190"/>
      <c r="D32" s="19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81"/>
  <sheetViews>
    <sheetView showGridLines="0" workbookViewId="0" topLeftCell="A1">
      <pane xSplit="5" ySplit="12" topLeftCell="F13" activePane="bottomRight" state="frozen"/>
      <selection pane="topLeft" activeCell="A1" sqref="A1"/>
      <selection pane="topRight" activeCell="O1" sqref="O1"/>
      <selection pane="bottomLeft" activeCell="D37" sqref="D37"/>
      <selection pane="bottomRight" activeCell="F31" sqref="F31"/>
    </sheetView>
  </sheetViews>
  <sheetFormatPr defaultColWidth="9.140625" defaultRowHeight="12.75"/>
  <cols>
    <col min="1" max="3" width="3.7109375" style="38" customWidth="1"/>
    <col min="4" max="4" width="39.7109375" style="38" customWidth="1"/>
    <col min="5" max="5" width="9.57421875" style="38" customWidth="1"/>
    <col min="6" max="6" width="8.7109375" style="38" customWidth="1"/>
    <col min="7" max="8" width="10.140625" style="38" customWidth="1"/>
    <col min="9" max="9" width="7.7109375" style="38" customWidth="1"/>
    <col min="10" max="10" width="7.8515625" style="38" customWidth="1"/>
    <col min="11" max="12" width="10.140625" style="38" customWidth="1"/>
    <col min="13" max="13" width="8.140625" style="38" customWidth="1"/>
    <col min="14" max="14" width="7.8515625" style="38" customWidth="1"/>
    <col min="15" max="15" width="10.28125" style="38" customWidth="1"/>
    <col min="16" max="16" width="10.00390625" style="38" customWidth="1"/>
    <col min="17" max="17" width="9.8515625" style="38" customWidth="1"/>
    <col min="18" max="18" width="9.28125" style="38" customWidth="1"/>
    <col min="19" max="19" width="9.140625" style="38" customWidth="1"/>
    <col min="20" max="21" width="9.7109375" style="38" customWidth="1"/>
    <col min="22" max="22" width="8.140625" style="38" hidden="1" customWidth="1"/>
    <col min="23" max="23" width="8.00390625" style="38" hidden="1" customWidth="1"/>
    <col min="24" max="24" width="9.28125" style="38" hidden="1" customWidth="1"/>
    <col min="25" max="25" width="8.57421875" style="38" hidden="1" customWidth="1"/>
    <col min="26" max="27" width="10.140625" style="38" hidden="1" customWidth="1"/>
    <col min="28" max="28" width="7.7109375" style="38" hidden="1" customWidth="1"/>
    <col min="29" max="29" width="7.8515625" style="38" hidden="1" customWidth="1"/>
    <col min="30" max="31" width="10.140625" style="38" hidden="1" customWidth="1"/>
    <col min="32" max="32" width="8.140625" style="38" hidden="1" customWidth="1"/>
    <col min="33" max="33" width="9.00390625" style="38" customWidth="1"/>
    <col min="34" max="34" width="10.28125" style="38" customWidth="1"/>
    <col min="35" max="35" width="10.00390625" style="38" customWidth="1"/>
    <col min="36" max="36" width="9.8515625" style="38" customWidth="1"/>
    <col min="37" max="37" width="12.7109375" style="38" bestFit="1" customWidth="1"/>
    <col min="38" max="38" width="9.140625" style="38" customWidth="1"/>
    <col min="39" max="41" width="9.7109375" style="38" customWidth="1"/>
    <col min="42" max="42" width="8.421875" style="38" customWidth="1"/>
    <col min="43" max="43" width="9.140625" style="38" customWidth="1"/>
    <col min="44" max="16384" width="9.140625" style="38" customWidth="1"/>
  </cols>
  <sheetData>
    <row r="1" ht="16.5" customHeight="1">
      <c r="AQ1" s="39"/>
    </row>
    <row r="2" ht="0.75" customHeight="1">
      <c r="A2" s="66"/>
    </row>
    <row r="3" spans="1:43" ht="33" customHeight="1">
      <c r="A3" s="199" t="s">
        <v>57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</row>
    <row r="4" spans="1:43" ht="16.5" customHeight="1">
      <c r="A4" s="201" t="s">
        <v>491</v>
      </c>
      <c r="B4" s="202"/>
      <c r="C4" s="202"/>
      <c r="D4" s="202"/>
      <c r="AO4" s="203" t="s">
        <v>40</v>
      </c>
      <c r="AP4" s="203"/>
      <c r="AQ4" s="203"/>
    </row>
    <row r="5" ht="1.5" customHeight="1"/>
    <row r="6" spans="1:43" s="65" customFormat="1" ht="12.75" customHeight="1">
      <c r="A6" s="194" t="s">
        <v>58</v>
      </c>
      <c r="B6" s="198"/>
      <c r="C6" s="198"/>
      <c r="D6" s="195" t="s">
        <v>59</v>
      </c>
      <c r="E6" s="204" t="s">
        <v>60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6"/>
      <c r="AP6" s="194" t="s">
        <v>61</v>
      </c>
      <c r="AQ6" s="194"/>
    </row>
    <row r="7" spans="1:43" s="65" customFormat="1" ht="12.75" customHeight="1">
      <c r="A7" s="198"/>
      <c r="B7" s="207"/>
      <c r="C7" s="198"/>
      <c r="D7" s="196"/>
      <c r="E7" s="194" t="s">
        <v>62</v>
      </c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5" t="s">
        <v>63</v>
      </c>
      <c r="W7" s="195" t="s">
        <v>64</v>
      </c>
      <c r="X7" s="194" t="s">
        <v>65</v>
      </c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3" t="s">
        <v>66</v>
      </c>
      <c r="AP7" s="194"/>
      <c r="AQ7" s="194"/>
    </row>
    <row r="8" spans="1:43" s="65" customFormat="1" ht="12.75" customHeight="1">
      <c r="A8" s="198"/>
      <c r="B8" s="207"/>
      <c r="C8" s="198"/>
      <c r="D8" s="196"/>
      <c r="E8" s="195" t="s">
        <v>67</v>
      </c>
      <c r="F8" s="194" t="s">
        <v>68</v>
      </c>
      <c r="G8" s="194"/>
      <c r="H8" s="194"/>
      <c r="I8" s="194"/>
      <c r="J8" s="194"/>
      <c r="K8" s="194"/>
      <c r="L8" s="194"/>
      <c r="M8" s="194"/>
      <c r="N8" s="194" t="s">
        <v>69</v>
      </c>
      <c r="O8" s="194"/>
      <c r="P8" s="194"/>
      <c r="Q8" s="194"/>
      <c r="R8" s="194"/>
      <c r="S8" s="194"/>
      <c r="T8" s="194"/>
      <c r="U8" s="194"/>
      <c r="V8" s="196"/>
      <c r="W8" s="196"/>
      <c r="X8" s="195" t="s">
        <v>67</v>
      </c>
      <c r="Y8" s="194" t="s">
        <v>68</v>
      </c>
      <c r="Z8" s="194"/>
      <c r="AA8" s="194"/>
      <c r="AB8" s="194"/>
      <c r="AC8" s="194"/>
      <c r="AD8" s="194"/>
      <c r="AE8" s="194"/>
      <c r="AF8" s="194"/>
      <c r="AG8" s="194" t="s">
        <v>69</v>
      </c>
      <c r="AH8" s="194"/>
      <c r="AI8" s="194"/>
      <c r="AJ8" s="194"/>
      <c r="AK8" s="194"/>
      <c r="AL8" s="194"/>
      <c r="AM8" s="194"/>
      <c r="AN8" s="194"/>
      <c r="AO8" s="193"/>
      <c r="AP8" s="194"/>
      <c r="AQ8" s="194"/>
    </row>
    <row r="9" spans="1:43" s="65" customFormat="1" ht="12.75" customHeight="1">
      <c r="A9" s="198"/>
      <c r="B9" s="198"/>
      <c r="C9" s="198"/>
      <c r="D9" s="196"/>
      <c r="E9" s="196"/>
      <c r="F9" s="194" t="s">
        <v>70</v>
      </c>
      <c r="G9" s="198"/>
      <c r="H9" s="198"/>
      <c r="I9" s="198"/>
      <c r="J9" s="198"/>
      <c r="K9" s="198"/>
      <c r="L9" s="198"/>
      <c r="M9" s="198"/>
      <c r="N9" s="194" t="s">
        <v>71</v>
      </c>
      <c r="O9" s="194"/>
      <c r="P9" s="194"/>
      <c r="Q9" s="194"/>
      <c r="R9" s="194"/>
      <c r="S9" s="194"/>
      <c r="T9" s="194"/>
      <c r="U9" s="194"/>
      <c r="V9" s="196"/>
      <c r="W9" s="196"/>
      <c r="X9" s="196"/>
      <c r="Y9" s="194" t="s">
        <v>70</v>
      </c>
      <c r="Z9" s="198"/>
      <c r="AA9" s="198"/>
      <c r="AB9" s="198"/>
      <c r="AC9" s="198"/>
      <c r="AD9" s="198"/>
      <c r="AE9" s="198"/>
      <c r="AF9" s="198"/>
      <c r="AG9" s="194" t="s">
        <v>71</v>
      </c>
      <c r="AH9" s="194"/>
      <c r="AI9" s="194"/>
      <c r="AJ9" s="194"/>
      <c r="AK9" s="194"/>
      <c r="AL9" s="194"/>
      <c r="AM9" s="194"/>
      <c r="AN9" s="194"/>
      <c r="AO9" s="193" t="s">
        <v>72</v>
      </c>
      <c r="AP9" s="193" t="s">
        <v>73</v>
      </c>
      <c r="AQ9" s="193" t="s">
        <v>74</v>
      </c>
    </row>
    <row r="10" spans="1:43" s="65" customFormat="1" ht="12.75">
      <c r="A10" s="194" t="s">
        <v>75</v>
      </c>
      <c r="B10" s="194" t="s">
        <v>76</v>
      </c>
      <c r="C10" s="194" t="s">
        <v>77</v>
      </c>
      <c r="D10" s="196"/>
      <c r="E10" s="196"/>
      <c r="F10" s="194" t="s">
        <v>73</v>
      </c>
      <c r="G10" s="194" t="s">
        <v>78</v>
      </c>
      <c r="H10" s="194" t="s">
        <v>79</v>
      </c>
      <c r="I10" s="194" t="s">
        <v>80</v>
      </c>
      <c r="J10" s="194" t="s">
        <v>81</v>
      </c>
      <c r="K10" s="194" t="s">
        <v>82</v>
      </c>
      <c r="L10" s="194" t="s">
        <v>83</v>
      </c>
      <c r="M10" s="194" t="s">
        <v>84</v>
      </c>
      <c r="N10" s="194" t="s">
        <v>67</v>
      </c>
      <c r="O10" s="194" t="s">
        <v>85</v>
      </c>
      <c r="P10" s="194" t="s">
        <v>86</v>
      </c>
      <c r="Q10" s="194" t="s">
        <v>87</v>
      </c>
      <c r="R10" s="194" t="s">
        <v>88</v>
      </c>
      <c r="S10" s="194" t="s">
        <v>89</v>
      </c>
      <c r="T10" s="192" t="s">
        <v>90</v>
      </c>
      <c r="U10" s="192"/>
      <c r="V10" s="196"/>
      <c r="W10" s="196"/>
      <c r="X10" s="196"/>
      <c r="Y10" s="194" t="s">
        <v>73</v>
      </c>
      <c r="Z10" s="194" t="s">
        <v>78</v>
      </c>
      <c r="AA10" s="194" t="s">
        <v>79</v>
      </c>
      <c r="AB10" s="194" t="s">
        <v>80</v>
      </c>
      <c r="AC10" s="194" t="s">
        <v>81</v>
      </c>
      <c r="AD10" s="194" t="s">
        <v>82</v>
      </c>
      <c r="AE10" s="194" t="s">
        <v>83</v>
      </c>
      <c r="AF10" s="194" t="s">
        <v>84</v>
      </c>
      <c r="AG10" s="192" t="s">
        <v>67</v>
      </c>
      <c r="AH10" s="192" t="s">
        <v>85</v>
      </c>
      <c r="AI10" s="192" t="s">
        <v>86</v>
      </c>
      <c r="AJ10" s="192" t="s">
        <v>87</v>
      </c>
      <c r="AK10" s="192" t="s">
        <v>88</v>
      </c>
      <c r="AL10" s="192" t="s">
        <v>89</v>
      </c>
      <c r="AM10" s="192" t="s">
        <v>90</v>
      </c>
      <c r="AN10" s="192"/>
      <c r="AO10" s="193"/>
      <c r="AP10" s="193"/>
      <c r="AQ10" s="193"/>
    </row>
    <row r="11" spans="1:43" s="65" customFormat="1" ht="24">
      <c r="A11" s="194"/>
      <c r="B11" s="194"/>
      <c r="C11" s="194"/>
      <c r="D11" s="197"/>
      <c r="E11" s="197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68" t="s">
        <v>73</v>
      </c>
      <c r="U11" s="68" t="s">
        <v>91</v>
      </c>
      <c r="V11" s="197"/>
      <c r="W11" s="197"/>
      <c r="X11" s="197"/>
      <c r="Y11" s="194"/>
      <c r="Z11" s="194"/>
      <c r="AA11" s="194"/>
      <c r="AB11" s="194"/>
      <c r="AC11" s="194"/>
      <c r="AD11" s="194"/>
      <c r="AE11" s="194"/>
      <c r="AF11" s="194"/>
      <c r="AG11" s="192"/>
      <c r="AH11" s="192"/>
      <c r="AI11" s="192"/>
      <c r="AJ11" s="192"/>
      <c r="AK11" s="192"/>
      <c r="AL11" s="192"/>
      <c r="AM11" s="68" t="s">
        <v>73</v>
      </c>
      <c r="AN11" s="68" t="s">
        <v>91</v>
      </c>
      <c r="AO11" s="193"/>
      <c r="AP11" s="193"/>
      <c r="AQ11" s="193"/>
    </row>
    <row r="12" spans="1:43" ht="12.75">
      <c r="A12" s="42" t="s">
        <v>92</v>
      </c>
      <c r="B12" s="42" t="s">
        <v>93</v>
      </c>
      <c r="C12" s="42" t="s">
        <v>94</v>
      </c>
      <c r="D12" s="42" t="s">
        <v>95</v>
      </c>
      <c r="E12" s="42" t="s">
        <v>96</v>
      </c>
      <c r="F12" s="42" t="s">
        <v>97</v>
      </c>
      <c r="G12" s="42" t="s">
        <v>98</v>
      </c>
      <c r="H12" s="42" t="s">
        <v>99</v>
      </c>
      <c r="I12" s="42" t="s">
        <v>100</v>
      </c>
      <c r="J12" s="42" t="s">
        <v>101</v>
      </c>
      <c r="K12" s="42" t="s">
        <v>102</v>
      </c>
      <c r="L12" s="42" t="s">
        <v>103</v>
      </c>
      <c r="M12" s="42" t="s">
        <v>104</v>
      </c>
      <c r="N12" s="42" t="s">
        <v>105</v>
      </c>
      <c r="O12" s="42" t="s">
        <v>106</v>
      </c>
      <c r="P12" s="42" t="s">
        <v>107</v>
      </c>
      <c r="Q12" s="42" t="s">
        <v>108</v>
      </c>
      <c r="R12" s="42" t="s">
        <v>109</v>
      </c>
      <c r="S12" s="42" t="s">
        <v>110</v>
      </c>
      <c r="T12" s="42" t="s">
        <v>111</v>
      </c>
      <c r="U12" s="42" t="s">
        <v>112</v>
      </c>
      <c r="V12" s="42" t="s">
        <v>113</v>
      </c>
      <c r="W12" s="42" t="s">
        <v>114</v>
      </c>
      <c r="X12" s="42" t="s">
        <v>115</v>
      </c>
      <c r="Y12" s="42" t="s">
        <v>116</v>
      </c>
      <c r="Z12" s="42" t="s">
        <v>117</v>
      </c>
      <c r="AA12" s="42" t="s">
        <v>118</v>
      </c>
      <c r="AB12" s="42" t="s">
        <v>119</v>
      </c>
      <c r="AC12" s="42" t="s">
        <v>120</v>
      </c>
      <c r="AD12" s="42" t="s">
        <v>121</v>
      </c>
      <c r="AE12" s="42" t="s">
        <v>122</v>
      </c>
      <c r="AF12" s="42" t="s">
        <v>123</v>
      </c>
      <c r="AG12" s="42" t="s">
        <v>124</v>
      </c>
      <c r="AH12" s="42" t="s">
        <v>125</v>
      </c>
      <c r="AI12" s="42" t="s">
        <v>126</v>
      </c>
      <c r="AJ12" s="42" t="s">
        <v>127</v>
      </c>
      <c r="AK12" s="42" t="s">
        <v>128</v>
      </c>
      <c r="AL12" s="42" t="s">
        <v>129</v>
      </c>
      <c r="AM12" s="42" t="s">
        <v>130</v>
      </c>
      <c r="AN12" s="42" t="s">
        <v>131</v>
      </c>
      <c r="AO12" s="42" t="s">
        <v>132</v>
      </c>
      <c r="AP12" s="42" t="s">
        <v>133</v>
      </c>
      <c r="AQ12" s="42" t="s">
        <v>134</v>
      </c>
    </row>
    <row r="13" spans="1:43" ht="12.75">
      <c r="A13" s="67"/>
      <c r="B13" s="67"/>
      <c r="C13" s="67"/>
      <c r="D13" s="43" t="s">
        <v>67</v>
      </c>
      <c r="E13" s="145">
        <f>E14+E17+E31+E34+E43+E49</f>
        <v>53577.99999999999</v>
      </c>
      <c r="F13" s="141">
        <f aca="true" t="shared" si="0" ref="F13:AQ13">F14+F17+F31+F34+F43+F49</f>
        <v>50142.95</v>
      </c>
      <c r="G13" s="141">
        <f t="shared" si="0"/>
        <v>216.42</v>
      </c>
      <c r="H13" s="141">
        <f t="shared" si="0"/>
        <v>33100.54</v>
      </c>
      <c r="I13" s="141">
        <f t="shared" si="0"/>
        <v>11745.52</v>
      </c>
      <c r="J13" s="141">
        <f t="shared" si="0"/>
        <v>4450.76</v>
      </c>
      <c r="K13" s="141">
        <f t="shared" si="0"/>
        <v>598.6000000000001</v>
      </c>
      <c r="L13" s="141"/>
      <c r="M13" s="141">
        <f t="shared" si="0"/>
        <v>31.11</v>
      </c>
      <c r="N13" s="141">
        <f t="shared" si="0"/>
        <v>3435.0499999999993</v>
      </c>
      <c r="O13" s="141">
        <f t="shared" si="0"/>
        <v>1.56</v>
      </c>
      <c r="P13" s="141"/>
      <c r="Q13" s="141">
        <f t="shared" si="0"/>
        <v>49.48</v>
      </c>
      <c r="R13" s="141">
        <f t="shared" si="0"/>
        <v>1.79</v>
      </c>
      <c r="S13" s="141">
        <f t="shared" si="0"/>
        <v>588.97</v>
      </c>
      <c r="T13" s="141"/>
      <c r="U13" s="141"/>
      <c r="V13" s="141">
        <f t="shared" si="0"/>
        <v>0</v>
      </c>
      <c r="W13" s="141">
        <f t="shared" si="0"/>
        <v>0</v>
      </c>
      <c r="X13" s="141">
        <f t="shared" si="0"/>
        <v>37085.95</v>
      </c>
      <c r="Y13" s="141">
        <f t="shared" si="0"/>
        <v>33896.59</v>
      </c>
      <c r="Z13" s="141">
        <f t="shared" si="0"/>
        <v>216.42</v>
      </c>
      <c r="AA13" s="141">
        <f t="shared" si="0"/>
        <v>33100.54</v>
      </c>
      <c r="AB13" s="141">
        <f t="shared" si="0"/>
        <v>0</v>
      </c>
      <c r="AC13" s="141">
        <f t="shared" si="0"/>
        <v>0</v>
      </c>
      <c r="AD13" s="141">
        <f t="shared" si="0"/>
        <v>548.5200000000001</v>
      </c>
      <c r="AE13" s="141">
        <f t="shared" si="0"/>
        <v>0</v>
      </c>
      <c r="AF13" s="141">
        <f t="shared" si="0"/>
        <v>31.11</v>
      </c>
      <c r="AG13" s="141">
        <f t="shared" si="0"/>
        <v>3435.0499999999993</v>
      </c>
      <c r="AH13" s="141">
        <f t="shared" si="0"/>
        <v>1.56</v>
      </c>
      <c r="AI13" s="141"/>
      <c r="AJ13" s="141">
        <f t="shared" si="0"/>
        <v>49.48</v>
      </c>
      <c r="AK13" s="141">
        <f t="shared" si="0"/>
        <v>1.79</v>
      </c>
      <c r="AL13" s="141">
        <f t="shared" si="0"/>
        <v>588.97</v>
      </c>
      <c r="AM13" s="141"/>
      <c r="AN13" s="141"/>
      <c r="AO13" s="141"/>
      <c r="AP13" s="141">
        <f t="shared" si="0"/>
        <v>1.5</v>
      </c>
      <c r="AQ13" s="141">
        <f t="shared" si="0"/>
        <v>1.5</v>
      </c>
    </row>
    <row r="14" spans="1:43" ht="12.75">
      <c r="A14" s="67">
        <v>201</v>
      </c>
      <c r="B14" s="67"/>
      <c r="C14" s="67"/>
      <c r="D14" s="116" t="s">
        <v>592</v>
      </c>
      <c r="E14" s="141">
        <f aca="true" t="shared" si="1" ref="E14:E23">F14+N14</f>
        <v>1.61</v>
      </c>
      <c r="F14" s="141"/>
      <c r="G14" s="141"/>
      <c r="H14" s="141"/>
      <c r="I14" s="141"/>
      <c r="J14" s="141"/>
      <c r="K14" s="141">
        <f>K15</f>
        <v>0</v>
      </c>
      <c r="L14" s="141"/>
      <c r="M14" s="141">
        <f>M15</f>
        <v>0</v>
      </c>
      <c r="N14" s="141">
        <f>N15</f>
        <v>1.61</v>
      </c>
      <c r="O14" s="141"/>
      <c r="P14" s="141"/>
      <c r="Q14" s="141"/>
      <c r="R14" s="141"/>
      <c r="S14" s="141"/>
      <c r="T14" s="141"/>
      <c r="U14" s="141"/>
      <c r="V14" s="141">
        <f aca="true" t="shared" si="2" ref="V14:Y15">V15</f>
        <v>0</v>
      </c>
      <c r="W14" s="141">
        <f t="shared" si="2"/>
        <v>0</v>
      </c>
      <c r="X14" s="141">
        <f t="shared" si="2"/>
        <v>0</v>
      </c>
      <c r="Y14" s="141">
        <f t="shared" si="2"/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1.61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</row>
    <row r="15" spans="1:43" ht="12.75">
      <c r="A15" s="67">
        <v>201</v>
      </c>
      <c r="B15" s="67">
        <v>99</v>
      </c>
      <c r="C15" s="67"/>
      <c r="D15" s="116" t="s">
        <v>492</v>
      </c>
      <c r="E15" s="141">
        <f t="shared" si="1"/>
        <v>1.61</v>
      </c>
      <c r="F15" s="141"/>
      <c r="G15" s="141"/>
      <c r="H15" s="141"/>
      <c r="I15" s="141"/>
      <c r="J15" s="141"/>
      <c r="K15" s="141">
        <f>K16</f>
        <v>0</v>
      </c>
      <c r="L15" s="141"/>
      <c r="M15" s="141">
        <f>M16</f>
        <v>0</v>
      </c>
      <c r="N15" s="141">
        <f>N16</f>
        <v>1.61</v>
      </c>
      <c r="O15" s="141"/>
      <c r="P15" s="141"/>
      <c r="Q15" s="141"/>
      <c r="R15" s="141"/>
      <c r="S15" s="141"/>
      <c r="T15" s="141"/>
      <c r="U15" s="141"/>
      <c r="V15" s="141">
        <f t="shared" si="2"/>
        <v>0</v>
      </c>
      <c r="W15" s="141">
        <f t="shared" si="2"/>
        <v>0</v>
      </c>
      <c r="X15" s="141">
        <f t="shared" si="2"/>
        <v>0</v>
      </c>
      <c r="Y15" s="141">
        <f t="shared" si="2"/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1.61</v>
      </c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</row>
    <row r="16" spans="1:43" ht="12.75">
      <c r="A16" s="67">
        <v>201</v>
      </c>
      <c r="B16" s="67">
        <v>99</v>
      </c>
      <c r="C16" s="67">
        <v>99</v>
      </c>
      <c r="D16" s="133" t="s">
        <v>493</v>
      </c>
      <c r="E16" s="141">
        <f t="shared" si="1"/>
        <v>1.61</v>
      </c>
      <c r="F16" s="141"/>
      <c r="G16" s="141"/>
      <c r="H16" s="141"/>
      <c r="I16" s="141"/>
      <c r="J16" s="141"/>
      <c r="K16" s="141"/>
      <c r="L16" s="141"/>
      <c r="M16" s="141"/>
      <c r="N16" s="141">
        <v>1.61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>
        <f>SUM(Z16:AF16)</f>
        <v>0</v>
      </c>
      <c r="Z16" s="141"/>
      <c r="AA16" s="141"/>
      <c r="AB16" s="141"/>
      <c r="AC16" s="141"/>
      <c r="AD16" s="141"/>
      <c r="AE16" s="141"/>
      <c r="AF16" s="141"/>
      <c r="AG16" s="141">
        <v>1.61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</row>
    <row r="17" spans="1:44" ht="12.75">
      <c r="A17" s="67">
        <v>205</v>
      </c>
      <c r="B17" s="106"/>
      <c r="C17" s="106"/>
      <c r="D17" s="116" t="s">
        <v>593</v>
      </c>
      <c r="E17" s="141">
        <f t="shared" si="1"/>
        <v>37160.509999999995</v>
      </c>
      <c r="F17" s="141">
        <f>F18+F20+F25+F27+F29</f>
        <v>33858.81</v>
      </c>
      <c r="G17" s="141">
        <f>G18+G20+G25+G27+G29</f>
        <v>216.42</v>
      </c>
      <c r="H17" s="141">
        <f>H18+H20+H25+H27+H29</f>
        <v>33062.76</v>
      </c>
      <c r="I17" s="141"/>
      <c r="J17" s="141"/>
      <c r="K17" s="141">
        <f>K18+K20+K25+K27+K29</f>
        <v>548.5200000000001</v>
      </c>
      <c r="L17" s="141"/>
      <c r="M17" s="141">
        <f>M18+M20+M25+M27+M29</f>
        <v>31.11</v>
      </c>
      <c r="N17" s="141">
        <f>N18+N20+N25+N27+N29</f>
        <v>3301.6999999999994</v>
      </c>
      <c r="O17" s="141">
        <f>O18+O20+O25+O27+O29</f>
        <v>1.56</v>
      </c>
      <c r="P17" s="141"/>
      <c r="Q17" s="141">
        <f>Q18+Q20+Q25+Q27+Q29</f>
        <v>49.48</v>
      </c>
      <c r="R17" s="141">
        <f>R18+R20+R25+R27+R29</f>
        <v>1.79</v>
      </c>
      <c r="S17" s="141">
        <f>S18+S20+S25+S27+S29</f>
        <v>588.24</v>
      </c>
      <c r="T17" s="141"/>
      <c r="U17" s="141"/>
      <c r="V17" s="141">
        <f>V18+V20+V25+V27+V29</f>
        <v>0</v>
      </c>
      <c r="W17" s="141">
        <f>W18+W20+W25+W27+W29</f>
        <v>0</v>
      </c>
      <c r="X17" s="141">
        <f>X18+X20+X25+X27+X29</f>
        <v>36916.43</v>
      </c>
      <c r="Y17" s="141">
        <f>Y18+Y20+Y25+Y27+Y29</f>
        <v>33858.81</v>
      </c>
      <c r="Z17" s="141">
        <v>216.42</v>
      </c>
      <c r="AA17" s="141">
        <v>33062.76</v>
      </c>
      <c r="AB17" s="141">
        <v>0</v>
      </c>
      <c r="AC17" s="141">
        <v>0</v>
      </c>
      <c r="AD17" s="141">
        <v>548.5200000000001</v>
      </c>
      <c r="AE17" s="141">
        <v>0</v>
      </c>
      <c r="AF17" s="141">
        <v>31.11</v>
      </c>
      <c r="AG17" s="141">
        <v>3301.6999999999994</v>
      </c>
      <c r="AH17" s="141">
        <v>1.56</v>
      </c>
      <c r="AI17" s="141"/>
      <c r="AJ17" s="141">
        <v>49.48</v>
      </c>
      <c r="AK17" s="141">
        <v>1.79</v>
      </c>
      <c r="AL17" s="141">
        <v>588.24</v>
      </c>
      <c r="AM17" s="141"/>
      <c r="AN17" s="141"/>
      <c r="AO17" s="141"/>
      <c r="AP17" s="141">
        <f>AP18+AP20+AP25+AP27+AP29</f>
        <v>1.5</v>
      </c>
      <c r="AQ17" s="141">
        <f>AQ18+AQ20+AQ25+AQ27+AQ29</f>
        <v>1.5</v>
      </c>
      <c r="AR17" s="117"/>
    </row>
    <row r="18" spans="1:44" ht="12.75">
      <c r="A18" s="67">
        <v>205</v>
      </c>
      <c r="B18" s="106" t="s">
        <v>473</v>
      </c>
      <c r="C18" s="106"/>
      <c r="D18" s="116" t="s">
        <v>594</v>
      </c>
      <c r="E18" s="141">
        <f t="shared" si="1"/>
        <v>244.07999999999998</v>
      </c>
      <c r="F18" s="141">
        <f>F19</f>
        <v>223.17</v>
      </c>
      <c r="G18" s="141">
        <f>G19</f>
        <v>216.42</v>
      </c>
      <c r="H18" s="141">
        <f>H19</f>
        <v>0</v>
      </c>
      <c r="I18" s="141"/>
      <c r="J18" s="141"/>
      <c r="K18" s="141">
        <f>K19</f>
        <v>6.75</v>
      </c>
      <c r="L18" s="141"/>
      <c r="M18" s="141">
        <f>M19</f>
        <v>0</v>
      </c>
      <c r="N18" s="141">
        <f>N19</f>
        <v>20.91</v>
      </c>
      <c r="O18" s="141">
        <f>O19</f>
        <v>1.56</v>
      </c>
      <c r="P18" s="141"/>
      <c r="Q18" s="141">
        <f>Q19</f>
        <v>1.26</v>
      </c>
      <c r="R18" s="141">
        <f>R19</f>
        <v>1.79</v>
      </c>
      <c r="S18" s="141">
        <f>S19</f>
        <v>3.82</v>
      </c>
      <c r="T18" s="141"/>
      <c r="U18" s="141"/>
      <c r="V18" s="141">
        <f>V19</f>
        <v>0</v>
      </c>
      <c r="W18" s="141">
        <f>W19</f>
        <v>0</v>
      </c>
      <c r="X18" s="141">
        <f>X19</f>
        <v>0</v>
      </c>
      <c r="Y18" s="141">
        <f>Y19</f>
        <v>223.17</v>
      </c>
      <c r="Z18" s="141">
        <v>216.42</v>
      </c>
      <c r="AA18" s="141">
        <v>0</v>
      </c>
      <c r="AB18" s="141">
        <v>0</v>
      </c>
      <c r="AC18" s="141">
        <v>0</v>
      </c>
      <c r="AD18" s="141">
        <v>6.75</v>
      </c>
      <c r="AE18" s="141">
        <v>0</v>
      </c>
      <c r="AF18" s="141">
        <v>0</v>
      </c>
      <c r="AG18" s="141">
        <v>20.91</v>
      </c>
      <c r="AH18" s="141">
        <v>1.56</v>
      </c>
      <c r="AI18" s="141"/>
      <c r="AJ18" s="141">
        <v>1.26</v>
      </c>
      <c r="AK18" s="141">
        <v>1.79</v>
      </c>
      <c r="AL18" s="141">
        <v>3.82</v>
      </c>
      <c r="AM18" s="141"/>
      <c r="AN18" s="141"/>
      <c r="AO18" s="141"/>
      <c r="AP18" s="141">
        <f>AP19</f>
        <v>0</v>
      </c>
      <c r="AQ18" s="141">
        <f>AQ19</f>
        <v>0</v>
      </c>
      <c r="AR18" s="117"/>
    </row>
    <row r="19" spans="1:44" ht="12.75">
      <c r="A19" s="67">
        <v>205</v>
      </c>
      <c r="B19" s="106" t="s">
        <v>473</v>
      </c>
      <c r="C19" s="106" t="s">
        <v>473</v>
      </c>
      <c r="D19" s="116" t="s">
        <v>474</v>
      </c>
      <c r="E19" s="141">
        <f t="shared" si="1"/>
        <v>244.07999999999998</v>
      </c>
      <c r="F19" s="141">
        <f>SUM(G19:M19)</f>
        <v>223.17</v>
      </c>
      <c r="G19" s="141">
        <v>216.42</v>
      </c>
      <c r="H19" s="141"/>
      <c r="I19" s="141"/>
      <c r="J19" s="141"/>
      <c r="K19" s="141">
        <v>6.75</v>
      </c>
      <c r="L19" s="141"/>
      <c r="M19" s="143"/>
      <c r="N19" s="139">
        <v>20.91</v>
      </c>
      <c r="O19" s="141">
        <v>1.56</v>
      </c>
      <c r="P19" s="141"/>
      <c r="Q19" s="141">
        <v>1.26</v>
      </c>
      <c r="R19" s="141">
        <v>1.79</v>
      </c>
      <c r="S19" s="141">
        <v>3.82</v>
      </c>
      <c r="T19" s="141"/>
      <c r="U19" s="141"/>
      <c r="V19" s="141"/>
      <c r="W19" s="141"/>
      <c r="X19" s="141"/>
      <c r="Y19" s="141">
        <f>SUM(Z19:AF19)</f>
        <v>223.17</v>
      </c>
      <c r="Z19" s="141">
        <v>216.42</v>
      </c>
      <c r="AA19" s="141"/>
      <c r="AB19" s="141"/>
      <c r="AC19" s="141"/>
      <c r="AD19" s="141">
        <v>6.75</v>
      </c>
      <c r="AE19" s="141"/>
      <c r="AF19" s="143"/>
      <c r="AG19" s="139">
        <v>20.91</v>
      </c>
      <c r="AH19" s="141">
        <v>1.56</v>
      </c>
      <c r="AI19" s="141"/>
      <c r="AJ19" s="141">
        <v>1.26</v>
      </c>
      <c r="AK19" s="141">
        <v>1.79</v>
      </c>
      <c r="AL19" s="141">
        <v>3.82</v>
      </c>
      <c r="AM19" s="141"/>
      <c r="AN19" s="141"/>
      <c r="AO19" s="141"/>
      <c r="AP19" s="141"/>
      <c r="AQ19" s="141"/>
      <c r="AR19" s="117"/>
    </row>
    <row r="20" spans="1:44" ht="12.75">
      <c r="A20" s="67">
        <v>205</v>
      </c>
      <c r="B20" s="108" t="s">
        <v>447</v>
      </c>
      <c r="C20" s="106"/>
      <c r="D20" s="110" t="s">
        <v>440</v>
      </c>
      <c r="E20" s="141">
        <f t="shared" si="1"/>
        <v>34775.450000000004</v>
      </c>
      <c r="F20" s="141">
        <f>SUM(F21:F24)</f>
        <v>31824.190000000002</v>
      </c>
      <c r="G20" s="141"/>
      <c r="H20" s="141">
        <f>SUM(H21:H24)</f>
        <v>31255.48</v>
      </c>
      <c r="I20" s="141"/>
      <c r="J20" s="141"/>
      <c r="K20" s="141">
        <f>SUM(K21:K24)</f>
        <v>537.6</v>
      </c>
      <c r="L20" s="141"/>
      <c r="M20" s="141">
        <f>SUM(M21:M24)</f>
        <v>31.11</v>
      </c>
      <c r="N20" s="141">
        <f>SUM(N21:N24)</f>
        <v>2951.2599999999998</v>
      </c>
      <c r="O20" s="141"/>
      <c r="P20" s="141"/>
      <c r="Q20" s="141">
        <f>SUM(Q21:Q24)</f>
        <v>44.56</v>
      </c>
      <c r="R20" s="141"/>
      <c r="S20" s="141">
        <f>SUM(S21:S24)</f>
        <v>551</v>
      </c>
      <c r="T20" s="141"/>
      <c r="U20" s="141"/>
      <c r="V20" s="141">
        <f>SUM(V21:V24)</f>
        <v>0</v>
      </c>
      <c r="W20" s="141">
        <f>SUM(W21:W24)</f>
        <v>0</v>
      </c>
      <c r="X20" s="141">
        <f>SUM(X21:X24)</f>
        <v>34775.45</v>
      </c>
      <c r="Y20" s="141">
        <f>SUM(Y21:Y24)</f>
        <v>31824.190000000002</v>
      </c>
      <c r="Z20" s="141">
        <v>0</v>
      </c>
      <c r="AA20" s="141">
        <v>31255.48</v>
      </c>
      <c r="AB20" s="141">
        <v>0</v>
      </c>
      <c r="AC20" s="141">
        <v>0</v>
      </c>
      <c r="AD20" s="141">
        <v>537.6</v>
      </c>
      <c r="AE20" s="141">
        <v>0</v>
      </c>
      <c r="AF20" s="141">
        <v>31.11</v>
      </c>
      <c r="AG20" s="141">
        <v>2951.2599999999998</v>
      </c>
      <c r="AH20" s="141"/>
      <c r="AI20" s="141"/>
      <c r="AJ20" s="141">
        <v>44.56</v>
      </c>
      <c r="AK20" s="141"/>
      <c r="AL20" s="141">
        <v>551</v>
      </c>
      <c r="AM20" s="141"/>
      <c r="AN20" s="141"/>
      <c r="AO20" s="141"/>
      <c r="AP20" s="141">
        <f>SUM(AP21:AP24)</f>
        <v>1.5</v>
      </c>
      <c r="AQ20" s="141">
        <f>SUM(AQ21:AQ24)</f>
        <v>1.5</v>
      </c>
      <c r="AR20" s="117"/>
    </row>
    <row r="21" spans="1:44" ht="12.75">
      <c r="A21" s="67">
        <v>205</v>
      </c>
      <c r="B21" s="108" t="s">
        <v>447</v>
      </c>
      <c r="C21" s="108" t="s">
        <v>435</v>
      </c>
      <c r="D21" s="109" t="s">
        <v>436</v>
      </c>
      <c r="E21" s="141">
        <f t="shared" si="1"/>
        <v>1268.46</v>
      </c>
      <c r="F21" s="141">
        <f>SUM(G21:M21)</f>
        <v>984.43</v>
      </c>
      <c r="G21" s="141"/>
      <c r="H21" s="141">
        <v>984.43</v>
      </c>
      <c r="I21" s="141"/>
      <c r="J21" s="141"/>
      <c r="K21" s="141"/>
      <c r="L21" s="141"/>
      <c r="M21" s="143"/>
      <c r="N21" s="139">
        <v>284.03</v>
      </c>
      <c r="O21" s="141"/>
      <c r="P21" s="141"/>
      <c r="Q21" s="141">
        <v>0.3</v>
      </c>
      <c r="R21" s="141"/>
      <c r="S21" s="142">
        <v>19.93</v>
      </c>
      <c r="T21" s="141"/>
      <c r="U21" s="141"/>
      <c r="V21" s="141"/>
      <c r="W21" s="141"/>
      <c r="X21" s="141">
        <f>Y21+AG21</f>
        <v>1268.46</v>
      </c>
      <c r="Y21" s="141">
        <f>SUM(Z21:AF21)</f>
        <v>984.43</v>
      </c>
      <c r="Z21" s="141"/>
      <c r="AA21" s="141">
        <v>984.43</v>
      </c>
      <c r="AB21" s="141"/>
      <c r="AC21" s="141"/>
      <c r="AD21" s="141"/>
      <c r="AE21" s="141"/>
      <c r="AF21" s="143"/>
      <c r="AG21" s="141">
        <v>284.03</v>
      </c>
      <c r="AH21" s="141"/>
      <c r="AI21" s="141"/>
      <c r="AJ21" s="141">
        <v>0.3</v>
      </c>
      <c r="AK21" s="141"/>
      <c r="AL21" s="141">
        <v>19.93</v>
      </c>
      <c r="AM21" s="141"/>
      <c r="AN21" s="141"/>
      <c r="AO21" s="141"/>
      <c r="AP21" s="141">
        <v>1.5</v>
      </c>
      <c r="AQ21" s="141">
        <v>1.5</v>
      </c>
      <c r="AR21" s="117"/>
    </row>
    <row r="22" spans="1:44" ht="12.75">
      <c r="A22" s="67">
        <v>205</v>
      </c>
      <c r="B22" s="108" t="s">
        <v>447</v>
      </c>
      <c r="C22" s="108" t="s">
        <v>447</v>
      </c>
      <c r="D22" s="109" t="s">
        <v>455</v>
      </c>
      <c r="E22" s="141">
        <f t="shared" si="1"/>
        <v>18839.66</v>
      </c>
      <c r="F22" s="141">
        <f aca="true" t="shared" si="3" ref="F22:F51">SUM(G22:M22)</f>
        <v>17924.24</v>
      </c>
      <c r="G22" s="141"/>
      <c r="H22" s="141">
        <v>17520.22</v>
      </c>
      <c r="I22" s="141"/>
      <c r="J22" s="141"/>
      <c r="K22" s="141">
        <v>372.91</v>
      </c>
      <c r="L22" s="141"/>
      <c r="M22" s="143">
        <v>31.11</v>
      </c>
      <c r="N22" s="139">
        <v>915.42</v>
      </c>
      <c r="O22" s="141"/>
      <c r="P22" s="141"/>
      <c r="Q22" s="141">
        <v>19.76</v>
      </c>
      <c r="R22" s="141"/>
      <c r="S22" s="142">
        <v>301.04</v>
      </c>
      <c r="T22" s="141"/>
      <c r="U22" s="141"/>
      <c r="V22" s="141"/>
      <c r="W22" s="141"/>
      <c r="X22" s="141">
        <f>Y22+AG22</f>
        <v>18839.66</v>
      </c>
      <c r="Y22" s="141">
        <f>SUM(Z22:AF22)</f>
        <v>17924.24</v>
      </c>
      <c r="Z22" s="141"/>
      <c r="AA22" s="141">
        <v>17520.22</v>
      </c>
      <c r="AB22" s="141"/>
      <c r="AC22" s="141"/>
      <c r="AD22" s="141">
        <v>372.91</v>
      </c>
      <c r="AE22" s="141"/>
      <c r="AF22" s="143">
        <v>31.11</v>
      </c>
      <c r="AG22" s="141">
        <v>915.42</v>
      </c>
      <c r="AH22" s="141"/>
      <c r="AI22" s="141"/>
      <c r="AJ22" s="141">
        <v>19.76</v>
      </c>
      <c r="AK22" s="141"/>
      <c r="AL22" s="141">
        <v>301.04</v>
      </c>
      <c r="AM22" s="141"/>
      <c r="AN22" s="141"/>
      <c r="AO22" s="141"/>
      <c r="AP22" s="141"/>
      <c r="AQ22" s="141"/>
      <c r="AR22" s="117"/>
    </row>
    <row r="23" spans="1:44" ht="12.75">
      <c r="A23" s="67">
        <v>205</v>
      </c>
      <c r="B23" s="108" t="s">
        <v>447</v>
      </c>
      <c r="C23" s="108" t="s">
        <v>448</v>
      </c>
      <c r="D23" s="109" t="s">
        <v>456</v>
      </c>
      <c r="E23" s="141">
        <f t="shared" si="1"/>
        <v>10897.9</v>
      </c>
      <c r="F23" s="141">
        <f t="shared" si="3"/>
        <v>10356.21</v>
      </c>
      <c r="G23" s="141"/>
      <c r="H23" s="141">
        <v>10201.49</v>
      </c>
      <c r="I23" s="141"/>
      <c r="J23" s="141"/>
      <c r="K23" s="141">
        <v>154.72</v>
      </c>
      <c r="L23" s="141"/>
      <c r="M23" s="143"/>
      <c r="N23" s="139">
        <v>541.69</v>
      </c>
      <c r="O23" s="141"/>
      <c r="P23" s="141"/>
      <c r="Q23" s="141">
        <v>20.5</v>
      </c>
      <c r="R23" s="141"/>
      <c r="S23" s="142">
        <v>177.72</v>
      </c>
      <c r="T23" s="141"/>
      <c r="U23" s="141"/>
      <c r="V23" s="141"/>
      <c r="W23" s="141"/>
      <c r="X23" s="141">
        <f>Y23+AG23</f>
        <v>10897.9</v>
      </c>
      <c r="Y23" s="141">
        <f>SUM(Z23:AF23)</f>
        <v>10356.21</v>
      </c>
      <c r="Z23" s="141"/>
      <c r="AA23" s="141">
        <v>10201.49</v>
      </c>
      <c r="AB23" s="141"/>
      <c r="AC23" s="141"/>
      <c r="AD23" s="141">
        <v>154.72</v>
      </c>
      <c r="AE23" s="141"/>
      <c r="AF23" s="143"/>
      <c r="AG23" s="141">
        <v>541.69</v>
      </c>
      <c r="AH23" s="141"/>
      <c r="AI23" s="141"/>
      <c r="AJ23" s="141">
        <v>20.5</v>
      </c>
      <c r="AK23" s="141"/>
      <c r="AL23" s="141">
        <v>177.72</v>
      </c>
      <c r="AM23" s="141"/>
      <c r="AN23" s="141"/>
      <c r="AO23" s="141"/>
      <c r="AP23" s="141"/>
      <c r="AQ23" s="141"/>
      <c r="AR23" s="117"/>
    </row>
    <row r="24" spans="1:44" ht="12.75">
      <c r="A24" s="67">
        <v>205</v>
      </c>
      <c r="B24" s="108" t="s">
        <v>447</v>
      </c>
      <c r="C24" s="108" t="s">
        <v>449</v>
      </c>
      <c r="D24" s="109" t="s">
        <v>457</v>
      </c>
      <c r="E24" s="141">
        <f>F24+N24</f>
        <v>3769.43</v>
      </c>
      <c r="F24" s="141">
        <f t="shared" si="3"/>
        <v>2559.31</v>
      </c>
      <c r="G24" s="141"/>
      <c r="H24" s="141">
        <v>2549.34</v>
      </c>
      <c r="I24" s="141"/>
      <c r="J24" s="141"/>
      <c r="K24" s="141">
        <v>9.97</v>
      </c>
      <c r="L24" s="141"/>
      <c r="M24" s="143"/>
      <c r="N24" s="139">
        <v>1210.12</v>
      </c>
      <c r="O24" s="141"/>
      <c r="P24" s="141"/>
      <c r="Q24" s="141">
        <v>4</v>
      </c>
      <c r="R24" s="141"/>
      <c r="S24" s="141">
        <v>52.31</v>
      </c>
      <c r="T24" s="141"/>
      <c r="U24" s="141"/>
      <c r="V24" s="141"/>
      <c r="W24" s="141"/>
      <c r="X24" s="141">
        <f>Y24+AG24</f>
        <v>3769.43</v>
      </c>
      <c r="Y24" s="141">
        <f>SUM(Z24:AF24)</f>
        <v>2559.31</v>
      </c>
      <c r="Z24" s="141"/>
      <c r="AA24" s="141">
        <v>2549.34</v>
      </c>
      <c r="AB24" s="141"/>
      <c r="AC24" s="141"/>
      <c r="AD24" s="141">
        <v>9.97</v>
      </c>
      <c r="AE24" s="141"/>
      <c r="AF24" s="143"/>
      <c r="AG24" s="141">
        <v>1210.12</v>
      </c>
      <c r="AH24" s="141"/>
      <c r="AI24" s="141"/>
      <c r="AJ24" s="141">
        <v>4</v>
      </c>
      <c r="AK24" s="141"/>
      <c r="AL24" s="141">
        <v>52.31</v>
      </c>
      <c r="AM24" s="141"/>
      <c r="AN24" s="141"/>
      <c r="AO24" s="141"/>
      <c r="AP24" s="141"/>
      <c r="AQ24" s="141"/>
      <c r="AR24" s="117"/>
    </row>
    <row r="25" spans="1:44" ht="12.75">
      <c r="A25" s="67">
        <v>205</v>
      </c>
      <c r="B25" s="108" t="s">
        <v>438</v>
      </c>
      <c r="C25" s="106"/>
      <c r="D25" s="111" t="s">
        <v>444</v>
      </c>
      <c r="E25" s="141">
        <f aca="true" t="shared" si="4" ref="E25:E51">F25+N25</f>
        <v>1695.66</v>
      </c>
      <c r="F25" s="141">
        <f t="shared" si="3"/>
        <v>1396.48</v>
      </c>
      <c r="G25" s="141"/>
      <c r="H25" s="141">
        <f aca="true" t="shared" si="5" ref="H25:Y25">H26</f>
        <v>1395.29</v>
      </c>
      <c r="I25" s="141"/>
      <c r="J25" s="141"/>
      <c r="K25" s="141">
        <f t="shared" si="5"/>
        <v>1.19</v>
      </c>
      <c r="L25" s="141"/>
      <c r="M25" s="141"/>
      <c r="N25" s="139">
        <f t="shared" si="5"/>
        <v>299.18</v>
      </c>
      <c r="O25" s="141"/>
      <c r="P25" s="141"/>
      <c r="Q25" s="141">
        <f t="shared" si="5"/>
        <v>2.1</v>
      </c>
      <c r="R25" s="141"/>
      <c r="S25" s="141">
        <f t="shared" si="5"/>
        <v>26.76</v>
      </c>
      <c r="T25" s="141"/>
      <c r="U25" s="141"/>
      <c r="V25" s="141">
        <f t="shared" si="5"/>
        <v>0</v>
      </c>
      <c r="W25" s="141">
        <f t="shared" si="5"/>
        <v>0</v>
      </c>
      <c r="X25" s="141">
        <f t="shared" si="5"/>
        <v>1695.66</v>
      </c>
      <c r="Y25" s="141">
        <f t="shared" si="5"/>
        <v>1396.48</v>
      </c>
      <c r="Z25" s="141">
        <v>0</v>
      </c>
      <c r="AA25" s="141">
        <v>1395.29</v>
      </c>
      <c r="AB25" s="141">
        <v>0</v>
      </c>
      <c r="AC25" s="141">
        <v>0</v>
      </c>
      <c r="AD25" s="141">
        <v>1.19</v>
      </c>
      <c r="AE25" s="141">
        <v>0</v>
      </c>
      <c r="AF25" s="141">
        <v>0</v>
      </c>
      <c r="AG25" s="141">
        <v>299.18</v>
      </c>
      <c r="AH25" s="141"/>
      <c r="AI25" s="141"/>
      <c r="AJ25" s="141">
        <v>2.1</v>
      </c>
      <c r="AK25" s="141"/>
      <c r="AL25" s="141">
        <v>26.76</v>
      </c>
      <c r="AM25" s="141"/>
      <c r="AN25" s="141"/>
      <c r="AO25" s="141"/>
      <c r="AP25" s="141"/>
      <c r="AQ25" s="141"/>
      <c r="AR25" s="117"/>
    </row>
    <row r="26" spans="1:44" ht="12.75">
      <c r="A26" s="67">
        <v>205</v>
      </c>
      <c r="B26" s="108" t="s">
        <v>438</v>
      </c>
      <c r="C26" s="108" t="s">
        <v>439</v>
      </c>
      <c r="D26" s="111" t="s">
        <v>437</v>
      </c>
      <c r="E26" s="141">
        <f t="shared" si="4"/>
        <v>1695.66</v>
      </c>
      <c r="F26" s="141">
        <f t="shared" si="3"/>
        <v>1396.48</v>
      </c>
      <c r="G26" s="141"/>
      <c r="H26" s="141">
        <v>1395.29</v>
      </c>
      <c r="I26" s="141"/>
      <c r="J26" s="141"/>
      <c r="K26" s="141">
        <v>1.19</v>
      </c>
      <c r="L26" s="141"/>
      <c r="M26" s="143"/>
      <c r="N26" s="139">
        <v>299.18</v>
      </c>
      <c r="O26" s="141"/>
      <c r="P26" s="141"/>
      <c r="Q26" s="141">
        <v>2.1</v>
      </c>
      <c r="R26" s="141"/>
      <c r="S26" s="141">
        <v>26.76</v>
      </c>
      <c r="T26" s="141"/>
      <c r="U26" s="141"/>
      <c r="V26" s="141"/>
      <c r="W26" s="141"/>
      <c r="X26" s="141">
        <f>Y26+AG26</f>
        <v>1695.66</v>
      </c>
      <c r="Y26" s="141">
        <f>SUM(Z26:AF26)</f>
        <v>1396.48</v>
      </c>
      <c r="Z26" s="141"/>
      <c r="AA26" s="141">
        <v>1395.29</v>
      </c>
      <c r="AB26" s="141"/>
      <c r="AC26" s="141"/>
      <c r="AD26" s="141">
        <v>1.19</v>
      </c>
      <c r="AE26" s="141"/>
      <c r="AF26" s="143"/>
      <c r="AG26" s="141">
        <v>299.18</v>
      </c>
      <c r="AH26" s="141"/>
      <c r="AI26" s="141"/>
      <c r="AJ26" s="141">
        <v>2.1</v>
      </c>
      <c r="AK26" s="141"/>
      <c r="AL26" s="141">
        <v>26.76</v>
      </c>
      <c r="AM26" s="141"/>
      <c r="AN26" s="141"/>
      <c r="AO26" s="141"/>
      <c r="AP26" s="141"/>
      <c r="AQ26" s="141"/>
      <c r="AR26" s="117"/>
    </row>
    <row r="27" spans="1:44" ht="12.75">
      <c r="A27" s="67">
        <v>205</v>
      </c>
      <c r="B27" s="108" t="s">
        <v>441</v>
      </c>
      <c r="C27" s="106"/>
      <c r="D27" s="110" t="s">
        <v>442</v>
      </c>
      <c r="E27" s="141">
        <f t="shared" si="4"/>
        <v>206.45000000000002</v>
      </c>
      <c r="F27" s="141">
        <f t="shared" si="3"/>
        <v>192.77</v>
      </c>
      <c r="G27" s="141"/>
      <c r="H27" s="141">
        <f aca="true" t="shared" si="6" ref="H27:Y27">H28</f>
        <v>190.77</v>
      </c>
      <c r="I27" s="141"/>
      <c r="J27" s="141"/>
      <c r="K27" s="141">
        <f t="shared" si="6"/>
        <v>2</v>
      </c>
      <c r="L27" s="141"/>
      <c r="M27" s="141"/>
      <c r="N27" s="139">
        <f t="shared" si="6"/>
        <v>13.68</v>
      </c>
      <c r="O27" s="141"/>
      <c r="P27" s="141"/>
      <c r="Q27" s="141">
        <f t="shared" si="6"/>
        <v>1.26</v>
      </c>
      <c r="R27" s="141"/>
      <c r="S27" s="141">
        <f t="shared" si="6"/>
        <v>2.43</v>
      </c>
      <c r="T27" s="141"/>
      <c r="U27" s="141"/>
      <c r="V27" s="141">
        <f t="shared" si="6"/>
        <v>0</v>
      </c>
      <c r="W27" s="141">
        <f t="shared" si="6"/>
        <v>0</v>
      </c>
      <c r="X27" s="141">
        <f t="shared" si="6"/>
        <v>206.45000000000002</v>
      </c>
      <c r="Y27" s="141">
        <f t="shared" si="6"/>
        <v>192.77</v>
      </c>
      <c r="Z27" s="141">
        <v>0</v>
      </c>
      <c r="AA27" s="141">
        <v>190.77</v>
      </c>
      <c r="AB27" s="141">
        <v>0</v>
      </c>
      <c r="AC27" s="141">
        <v>0</v>
      </c>
      <c r="AD27" s="141">
        <v>2</v>
      </c>
      <c r="AE27" s="141">
        <v>0</v>
      </c>
      <c r="AF27" s="141">
        <v>0</v>
      </c>
      <c r="AG27" s="141">
        <v>13.68</v>
      </c>
      <c r="AH27" s="141"/>
      <c r="AI27" s="141"/>
      <c r="AJ27" s="141">
        <v>1.26</v>
      </c>
      <c r="AK27" s="141"/>
      <c r="AL27" s="141">
        <v>2.43</v>
      </c>
      <c r="AM27" s="141"/>
      <c r="AN27" s="141"/>
      <c r="AO27" s="141"/>
      <c r="AP27" s="141"/>
      <c r="AQ27" s="141"/>
      <c r="AR27" s="117"/>
    </row>
    <row r="28" spans="1:44" ht="15" customHeight="1">
      <c r="A28" s="114">
        <v>205</v>
      </c>
      <c r="B28" s="115" t="s">
        <v>462</v>
      </c>
      <c r="C28" s="115" t="s">
        <v>463</v>
      </c>
      <c r="D28" s="112" t="s">
        <v>443</v>
      </c>
      <c r="E28" s="141">
        <f t="shared" si="4"/>
        <v>206.45000000000002</v>
      </c>
      <c r="F28" s="141">
        <f t="shared" si="3"/>
        <v>192.77</v>
      </c>
      <c r="G28" s="144"/>
      <c r="H28" s="138">
        <v>190.77</v>
      </c>
      <c r="I28" s="144"/>
      <c r="J28" s="144"/>
      <c r="K28" s="144">
        <v>2</v>
      </c>
      <c r="L28" s="144"/>
      <c r="M28" s="144"/>
      <c r="N28" s="139">
        <v>13.68</v>
      </c>
      <c r="O28" s="144"/>
      <c r="P28" s="144"/>
      <c r="Q28" s="138">
        <v>1.26</v>
      </c>
      <c r="R28" s="144"/>
      <c r="S28" s="138">
        <v>2.43</v>
      </c>
      <c r="T28" s="144"/>
      <c r="U28" s="144"/>
      <c r="V28" s="144"/>
      <c r="W28" s="144"/>
      <c r="X28" s="141">
        <f>Y28+AG28</f>
        <v>206.45000000000002</v>
      </c>
      <c r="Y28" s="141">
        <f>SUM(Z28:AF28)</f>
        <v>192.77</v>
      </c>
      <c r="Z28" s="141"/>
      <c r="AA28" s="141">
        <v>190.77</v>
      </c>
      <c r="AB28" s="141"/>
      <c r="AC28" s="141"/>
      <c r="AD28" s="141">
        <v>2</v>
      </c>
      <c r="AE28" s="141"/>
      <c r="AF28" s="143"/>
      <c r="AG28" s="141">
        <v>13.68</v>
      </c>
      <c r="AH28" s="141"/>
      <c r="AI28" s="141"/>
      <c r="AJ28" s="141">
        <v>1.26</v>
      </c>
      <c r="AK28" s="141"/>
      <c r="AL28" s="141">
        <v>2.43</v>
      </c>
      <c r="AM28" s="141"/>
      <c r="AN28" s="141"/>
      <c r="AO28" s="144"/>
      <c r="AP28" s="144"/>
      <c r="AQ28" s="144"/>
      <c r="AR28" s="117"/>
    </row>
    <row r="29" spans="1:44" ht="12.75">
      <c r="A29" s="114">
        <v>205</v>
      </c>
      <c r="B29" s="115" t="s">
        <v>464</v>
      </c>
      <c r="C29" s="115"/>
      <c r="D29" s="113" t="s">
        <v>445</v>
      </c>
      <c r="E29" s="141">
        <f t="shared" si="4"/>
        <v>238.87</v>
      </c>
      <c r="F29" s="141">
        <f t="shared" si="3"/>
        <v>222.2</v>
      </c>
      <c r="G29" s="144"/>
      <c r="H29" s="138">
        <f aca="true" t="shared" si="7" ref="H29:Y29">H30</f>
        <v>221.22</v>
      </c>
      <c r="I29" s="144"/>
      <c r="J29" s="144"/>
      <c r="K29" s="144">
        <f t="shared" si="7"/>
        <v>0.98</v>
      </c>
      <c r="L29" s="144"/>
      <c r="M29" s="144"/>
      <c r="N29" s="138">
        <f t="shared" si="7"/>
        <v>16.67</v>
      </c>
      <c r="O29" s="144"/>
      <c r="P29" s="144"/>
      <c r="Q29" s="144">
        <f t="shared" si="7"/>
        <v>0.3</v>
      </c>
      <c r="R29" s="144"/>
      <c r="S29" s="138">
        <f t="shared" si="7"/>
        <v>4.23</v>
      </c>
      <c r="T29" s="144"/>
      <c r="U29" s="144"/>
      <c r="V29" s="144">
        <f t="shared" si="7"/>
        <v>0</v>
      </c>
      <c r="W29" s="144">
        <f t="shared" si="7"/>
        <v>0</v>
      </c>
      <c r="X29" s="144">
        <f t="shared" si="7"/>
        <v>238.87</v>
      </c>
      <c r="Y29" s="144">
        <f t="shared" si="7"/>
        <v>222.2</v>
      </c>
      <c r="Z29" s="144">
        <v>0</v>
      </c>
      <c r="AA29" s="144">
        <v>221.22</v>
      </c>
      <c r="AB29" s="144">
        <v>0</v>
      </c>
      <c r="AC29" s="144">
        <v>0</v>
      </c>
      <c r="AD29" s="144">
        <v>0.98</v>
      </c>
      <c r="AE29" s="144">
        <v>0</v>
      </c>
      <c r="AF29" s="144">
        <v>0</v>
      </c>
      <c r="AG29" s="144">
        <v>16.67</v>
      </c>
      <c r="AH29" s="144"/>
      <c r="AI29" s="144"/>
      <c r="AJ29" s="144">
        <v>0.3</v>
      </c>
      <c r="AK29" s="144"/>
      <c r="AL29" s="144">
        <v>4.23</v>
      </c>
      <c r="AM29" s="144"/>
      <c r="AN29" s="144"/>
      <c r="AO29" s="144"/>
      <c r="AP29" s="144"/>
      <c r="AQ29" s="144"/>
      <c r="AR29" s="117"/>
    </row>
    <row r="30" spans="1:44" ht="12.75">
      <c r="A30" s="114">
        <v>205</v>
      </c>
      <c r="B30" s="115" t="s">
        <v>464</v>
      </c>
      <c r="C30" s="115" t="s">
        <v>463</v>
      </c>
      <c r="D30" s="112" t="s">
        <v>446</v>
      </c>
      <c r="E30" s="141">
        <f t="shared" si="4"/>
        <v>238.87</v>
      </c>
      <c r="F30" s="141">
        <f t="shared" si="3"/>
        <v>222.2</v>
      </c>
      <c r="G30" s="144"/>
      <c r="H30" s="138">
        <v>221.22</v>
      </c>
      <c r="I30" s="144"/>
      <c r="J30" s="144"/>
      <c r="K30" s="144">
        <v>0.98</v>
      </c>
      <c r="L30" s="144"/>
      <c r="M30" s="144"/>
      <c r="N30" s="140">
        <v>16.67</v>
      </c>
      <c r="O30" s="144"/>
      <c r="P30" s="144"/>
      <c r="Q30" s="144">
        <v>0.3</v>
      </c>
      <c r="R30" s="144"/>
      <c r="S30" s="138">
        <v>4.23</v>
      </c>
      <c r="T30" s="144"/>
      <c r="U30" s="144"/>
      <c r="V30" s="144"/>
      <c r="W30" s="144"/>
      <c r="X30" s="141">
        <f>Y30+AG30</f>
        <v>238.87</v>
      </c>
      <c r="Y30" s="141">
        <f>SUM(Z30:AF30)</f>
        <v>222.2</v>
      </c>
      <c r="Z30" s="141"/>
      <c r="AA30" s="141">
        <v>221.22</v>
      </c>
      <c r="AB30" s="141"/>
      <c r="AC30" s="141"/>
      <c r="AD30" s="141">
        <v>0.98</v>
      </c>
      <c r="AE30" s="141"/>
      <c r="AF30" s="143"/>
      <c r="AG30" s="141">
        <v>16.67</v>
      </c>
      <c r="AH30" s="141"/>
      <c r="AI30" s="141"/>
      <c r="AJ30" s="141">
        <v>0.3</v>
      </c>
      <c r="AK30" s="141"/>
      <c r="AL30" s="141">
        <v>4.23</v>
      </c>
      <c r="AM30" s="141"/>
      <c r="AN30" s="141"/>
      <c r="AO30" s="144"/>
      <c r="AP30" s="144"/>
      <c r="AQ30" s="144"/>
      <c r="AR30" s="117"/>
    </row>
    <row r="31" spans="1:44" ht="12.75">
      <c r="A31" s="114">
        <v>207</v>
      </c>
      <c r="B31" s="115"/>
      <c r="C31" s="115"/>
      <c r="D31" s="137" t="s">
        <v>477</v>
      </c>
      <c r="E31" s="141">
        <f>F31+N31</f>
        <v>169.52</v>
      </c>
      <c r="F31" s="141">
        <f>SUM(G31:M31)</f>
        <v>37.78</v>
      </c>
      <c r="G31" s="144"/>
      <c r="H31" s="138">
        <f>H32</f>
        <v>37.78</v>
      </c>
      <c r="I31" s="144"/>
      <c r="J31" s="144"/>
      <c r="K31" s="144"/>
      <c r="L31" s="144"/>
      <c r="M31" s="144"/>
      <c r="N31" s="138">
        <f>N32</f>
        <v>131.74</v>
      </c>
      <c r="O31" s="144"/>
      <c r="P31" s="144"/>
      <c r="Q31" s="144"/>
      <c r="R31" s="144"/>
      <c r="S31" s="138">
        <f>S32</f>
        <v>0.73</v>
      </c>
      <c r="T31" s="144"/>
      <c r="U31" s="144"/>
      <c r="V31" s="144">
        <f aca="true" t="shared" si="8" ref="V31:Y32">V32</f>
        <v>0</v>
      </c>
      <c r="W31" s="144">
        <f t="shared" si="8"/>
        <v>0</v>
      </c>
      <c r="X31" s="144">
        <f t="shared" si="8"/>
        <v>169.52</v>
      </c>
      <c r="Y31" s="144">
        <f t="shared" si="8"/>
        <v>37.78</v>
      </c>
      <c r="Z31" s="144">
        <v>0</v>
      </c>
      <c r="AA31" s="144">
        <v>37.78</v>
      </c>
      <c r="AB31" s="144">
        <v>0</v>
      </c>
      <c r="AC31" s="144">
        <v>0</v>
      </c>
      <c r="AD31" s="144">
        <v>0</v>
      </c>
      <c r="AE31" s="144">
        <v>0</v>
      </c>
      <c r="AF31" s="144">
        <v>0</v>
      </c>
      <c r="AG31" s="144">
        <v>131.74</v>
      </c>
      <c r="AH31" s="144"/>
      <c r="AI31" s="144"/>
      <c r="AJ31" s="144">
        <v>0</v>
      </c>
      <c r="AK31" s="144"/>
      <c r="AL31" s="144">
        <v>0.73</v>
      </c>
      <c r="AM31" s="144"/>
      <c r="AN31" s="144"/>
      <c r="AO31" s="144"/>
      <c r="AP31" s="144"/>
      <c r="AQ31" s="144"/>
      <c r="AR31" s="117"/>
    </row>
    <row r="32" spans="1:44" ht="12.75">
      <c r="A32" s="114">
        <v>207</v>
      </c>
      <c r="B32" s="115" t="s">
        <v>475</v>
      </c>
      <c r="C32" s="115"/>
      <c r="D32" s="128" t="s">
        <v>478</v>
      </c>
      <c r="E32" s="141">
        <f>F32+N32</f>
        <v>169.52</v>
      </c>
      <c r="F32" s="141">
        <f>SUM(G32:M32)</f>
        <v>37.78</v>
      </c>
      <c r="G32" s="144"/>
      <c r="H32" s="138">
        <f>H33</f>
        <v>37.78</v>
      </c>
      <c r="I32" s="144"/>
      <c r="J32" s="144"/>
      <c r="K32" s="144"/>
      <c r="L32" s="144"/>
      <c r="M32" s="144"/>
      <c r="N32" s="138">
        <f>N33</f>
        <v>131.74</v>
      </c>
      <c r="O32" s="144"/>
      <c r="P32" s="144"/>
      <c r="Q32" s="144"/>
      <c r="R32" s="144"/>
      <c r="S32" s="138">
        <f>S33</f>
        <v>0.73</v>
      </c>
      <c r="T32" s="144"/>
      <c r="U32" s="144"/>
      <c r="V32" s="144">
        <f t="shared" si="8"/>
        <v>0</v>
      </c>
      <c r="W32" s="144">
        <f t="shared" si="8"/>
        <v>0</v>
      </c>
      <c r="X32" s="144">
        <f t="shared" si="8"/>
        <v>169.52</v>
      </c>
      <c r="Y32" s="144">
        <f t="shared" si="8"/>
        <v>37.78</v>
      </c>
      <c r="Z32" s="144">
        <v>0</v>
      </c>
      <c r="AA32" s="144">
        <v>37.78</v>
      </c>
      <c r="AB32" s="144">
        <v>0</v>
      </c>
      <c r="AC32" s="144">
        <v>0</v>
      </c>
      <c r="AD32" s="144">
        <v>0</v>
      </c>
      <c r="AE32" s="144">
        <v>0</v>
      </c>
      <c r="AF32" s="144">
        <v>0</v>
      </c>
      <c r="AG32" s="144">
        <v>131.74</v>
      </c>
      <c r="AH32" s="144"/>
      <c r="AI32" s="144"/>
      <c r="AJ32" s="144">
        <v>0</v>
      </c>
      <c r="AK32" s="144"/>
      <c r="AL32" s="144">
        <v>0.73</v>
      </c>
      <c r="AM32" s="144"/>
      <c r="AN32" s="144"/>
      <c r="AO32" s="144"/>
      <c r="AP32" s="144"/>
      <c r="AQ32" s="144"/>
      <c r="AR32" s="117"/>
    </row>
    <row r="33" spans="1:44" ht="12.75">
      <c r="A33" s="114">
        <v>207</v>
      </c>
      <c r="B33" s="115" t="s">
        <v>475</v>
      </c>
      <c r="C33" s="115" t="s">
        <v>476</v>
      </c>
      <c r="D33" s="128" t="s">
        <v>479</v>
      </c>
      <c r="E33" s="141">
        <f>F33+N33</f>
        <v>169.52</v>
      </c>
      <c r="F33" s="141">
        <f>SUM(G33:M33)</f>
        <v>37.78</v>
      </c>
      <c r="G33" s="144"/>
      <c r="H33" s="138">
        <v>37.78</v>
      </c>
      <c r="I33" s="144"/>
      <c r="J33" s="144"/>
      <c r="K33" s="144"/>
      <c r="L33" s="144"/>
      <c r="M33" s="144"/>
      <c r="N33" s="139">
        <v>131.74</v>
      </c>
      <c r="O33" s="144"/>
      <c r="P33" s="144"/>
      <c r="Q33" s="144"/>
      <c r="R33" s="144"/>
      <c r="S33" s="138">
        <v>0.73</v>
      </c>
      <c r="T33" s="144"/>
      <c r="U33" s="144"/>
      <c r="V33" s="144"/>
      <c r="W33" s="144"/>
      <c r="X33" s="141">
        <f>Y33+AG33</f>
        <v>169.52</v>
      </c>
      <c r="Y33" s="141">
        <f>SUM(Z33:AF33)</f>
        <v>37.78</v>
      </c>
      <c r="Z33" s="141"/>
      <c r="AA33" s="141">
        <v>37.78</v>
      </c>
      <c r="AB33" s="141"/>
      <c r="AC33" s="141"/>
      <c r="AD33" s="141"/>
      <c r="AE33" s="141"/>
      <c r="AF33" s="143"/>
      <c r="AG33" s="141">
        <v>131.74</v>
      </c>
      <c r="AH33" s="141"/>
      <c r="AI33" s="141"/>
      <c r="AJ33" s="141"/>
      <c r="AK33" s="141"/>
      <c r="AL33" s="141">
        <v>0.73</v>
      </c>
      <c r="AM33" s="141"/>
      <c r="AN33" s="141"/>
      <c r="AO33" s="144"/>
      <c r="AP33" s="144"/>
      <c r="AQ33" s="144"/>
      <c r="AR33" s="117"/>
    </row>
    <row r="34" spans="1:44" ht="12.75">
      <c r="A34" s="114">
        <v>208</v>
      </c>
      <c r="B34" s="115"/>
      <c r="C34" s="115"/>
      <c r="D34" s="112" t="s">
        <v>450</v>
      </c>
      <c r="E34" s="141">
        <f>F34+N34</f>
        <v>5982.03</v>
      </c>
      <c r="F34" s="141">
        <f t="shared" si="3"/>
        <v>5982.03</v>
      </c>
      <c r="G34" s="144"/>
      <c r="H34" s="144"/>
      <c r="I34" s="138">
        <f>I35+I39+I41</f>
        <v>5931.95</v>
      </c>
      <c r="J34" s="138">
        <f>J35+J39+J41</f>
        <v>0</v>
      </c>
      <c r="K34" s="144">
        <f>K35+K39+K41</f>
        <v>50.08</v>
      </c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17"/>
    </row>
    <row r="35" spans="1:44" ht="12.75">
      <c r="A35" s="114">
        <v>208</v>
      </c>
      <c r="B35" s="115" t="s">
        <v>465</v>
      </c>
      <c r="C35" s="115"/>
      <c r="D35" s="112" t="s">
        <v>451</v>
      </c>
      <c r="E35" s="141">
        <f t="shared" si="4"/>
        <v>5776.83</v>
      </c>
      <c r="F35" s="141">
        <f t="shared" si="3"/>
        <v>5776.83</v>
      </c>
      <c r="G35" s="144"/>
      <c r="H35" s="144"/>
      <c r="I35" s="138">
        <f>I36+I37+I38</f>
        <v>5726.75</v>
      </c>
      <c r="J35" s="138">
        <f>J36+J37+J38</f>
        <v>0</v>
      </c>
      <c r="K35" s="144">
        <f>K36+K37+K38</f>
        <v>50.08</v>
      </c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17"/>
    </row>
    <row r="36" spans="1:44" ht="12.75">
      <c r="A36" s="114">
        <v>208</v>
      </c>
      <c r="B36" s="129" t="s">
        <v>480</v>
      </c>
      <c r="C36" s="129" t="s">
        <v>481</v>
      </c>
      <c r="D36" s="128" t="s">
        <v>483</v>
      </c>
      <c r="E36" s="141">
        <f>F36+N36</f>
        <v>50.08</v>
      </c>
      <c r="F36" s="141">
        <f>SUM(G36:M36)</f>
        <v>50.08</v>
      </c>
      <c r="G36" s="144"/>
      <c r="H36" s="144"/>
      <c r="I36" s="138"/>
      <c r="J36" s="138"/>
      <c r="K36" s="144">
        <v>50.08</v>
      </c>
      <c r="L36" s="144"/>
      <c r="M36" s="144"/>
      <c r="N36" s="139"/>
      <c r="O36" s="144"/>
      <c r="P36" s="144"/>
      <c r="Q36" s="144"/>
      <c r="R36" s="144"/>
      <c r="S36" s="144"/>
      <c r="T36" s="144"/>
      <c r="U36" s="144"/>
      <c r="V36" s="144"/>
      <c r="W36" s="144"/>
      <c r="X36" s="141"/>
      <c r="Y36" s="141"/>
      <c r="Z36" s="141"/>
      <c r="AA36" s="141"/>
      <c r="AB36" s="141"/>
      <c r="AC36" s="141"/>
      <c r="AD36" s="141"/>
      <c r="AE36" s="141"/>
      <c r="AF36" s="143"/>
      <c r="AG36" s="141"/>
      <c r="AH36" s="141"/>
      <c r="AI36" s="141"/>
      <c r="AJ36" s="141"/>
      <c r="AK36" s="141"/>
      <c r="AL36" s="141"/>
      <c r="AM36" s="141"/>
      <c r="AN36" s="141"/>
      <c r="AO36" s="144"/>
      <c r="AP36" s="144"/>
      <c r="AQ36" s="144"/>
      <c r="AR36" s="117"/>
    </row>
    <row r="37" spans="1:44" ht="12.75">
      <c r="A37" s="114">
        <v>208</v>
      </c>
      <c r="B37" s="115" t="s">
        <v>465</v>
      </c>
      <c r="C37" s="115" t="s">
        <v>465</v>
      </c>
      <c r="D37" s="112" t="s">
        <v>452</v>
      </c>
      <c r="E37" s="141">
        <f>F37+N37</f>
        <v>5707.46</v>
      </c>
      <c r="F37" s="141">
        <f>SUM(G37:M37)</f>
        <v>5707.46</v>
      </c>
      <c r="G37" s="144"/>
      <c r="H37" s="144"/>
      <c r="I37" s="138">
        <v>5707.46</v>
      </c>
      <c r="J37" s="138"/>
      <c r="K37" s="144"/>
      <c r="L37" s="144"/>
      <c r="M37" s="144"/>
      <c r="N37" s="139"/>
      <c r="O37" s="144"/>
      <c r="P37" s="144"/>
      <c r="Q37" s="144"/>
      <c r="R37" s="144"/>
      <c r="S37" s="144"/>
      <c r="T37" s="144"/>
      <c r="U37" s="144"/>
      <c r="V37" s="144"/>
      <c r="W37" s="144"/>
      <c r="X37" s="141"/>
      <c r="Y37" s="141"/>
      <c r="Z37" s="141"/>
      <c r="AA37" s="141"/>
      <c r="AB37" s="138"/>
      <c r="AC37" s="141"/>
      <c r="AD37" s="141"/>
      <c r="AE37" s="141"/>
      <c r="AF37" s="143"/>
      <c r="AG37" s="141"/>
      <c r="AH37" s="141"/>
      <c r="AI37" s="141"/>
      <c r="AJ37" s="141"/>
      <c r="AK37" s="141"/>
      <c r="AL37" s="141"/>
      <c r="AM37" s="141"/>
      <c r="AN37" s="141"/>
      <c r="AO37" s="144"/>
      <c r="AP37" s="144"/>
      <c r="AQ37" s="144"/>
      <c r="AR37" s="117"/>
    </row>
    <row r="38" spans="1:44" ht="12.75">
      <c r="A38" s="114">
        <v>209</v>
      </c>
      <c r="B38" s="129" t="s">
        <v>465</v>
      </c>
      <c r="C38" s="135" t="s">
        <v>494</v>
      </c>
      <c r="D38" s="136" t="s">
        <v>495</v>
      </c>
      <c r="E38" s="141">
        <f>F38+N38</f>
        <v>19.29</v>
      </c>
      <c r="F38" s="141">
        <f>SUM(G38:M38)</f>
        <v>19.29</v>
      </c>
      <c r="G38" s="144"/>
      <c r="H38" s="144"/>
      <c r="I38" s="138">
        <v>19.29</v>
      </c>
      <c r="J38" s="138"/>
      <c r="K38" s="144"/>
      <c r="L38" s="144"/>
      <c r="M38" s="144"/>
      <c r="N38" s="139"/>
      <c r="O38" s="144"/>
      <c r="P38" s="144"/>
      <c r="Q38" s="144"/>
      <c r="R38" s="144"/>
      <c r="S38" s="144"/>
      <c r="T38" s="144"/>
      <c r="U38" s="144"/>
      <c r="V38" s="144"/>
      <c r="W38" s="144"/>
      <c r="X38" s="141"/>
      <c r="Y38" s="141"/>
      <c r="Z38" s="141"/>
      <c r="AA38" s="141"/>
      <c r="AB38" s="138"/>
      <c r="AC38" s="141"/>
      <c r="AD38" s="141"/>
      <c r="AE38" s="141"/>
      <c r="AF38" s="143"/>
      <c r="AG38" s="141"/>
      <c r="AH38" s="141"/>
      <c r="AI38" s="141"/>
      <c r="AJ38" s="141"/>
      <c r="AK38" s="141"/>
      <c r="AL38" s="141"/>
      <c r="AM38" s="141"/>
      <c r="AN38" s="141"/>
      <c r="AO38" s="144"/>
      <c r="AP38" s="144"/>
      <c r="AQ38" s="144"/>
      <c r="AR38" s="117"/>
    </row>
    <row r="39" spans="1:44" ht="12.75">
      <c r="A39" s="114">
        <v>208</v>
      </c>
      <c r="B39" s="129" t="s">
        <v>484</v>
      </c>
      <c r="C39" s="115"/>
      <c r="D39" s="128" t="s">
        <v>486</v>
      </c>
      <c r="E39" s="141">
        <f>F39+N39</f>
        <v>1.2</v>
      </c>
      <c r="F39" s="141">
        <f>SUM(G39:M39)</f>
        <v>1.2</v>
      </c>
      <c r="G39" s="144"/>
      <c r="H39" s="144"/>
      <c r="I39" s="138">
        <f>I40</f>
        <v>1.2</v>
      </c>
      <c r="J39" s="138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17"/>
    </row>
    <row r="40" spans="1:44" ht="12.75">
      <c r="A40" s="114">
        <v>208</v>
      </c>
      <c r="B40" s="129" t="s">
        <v>484</v>
      </c>
      <c r="C40" s="129" t="s">
        <v>485</v>
      </c>
      <c r="D40" s="128" t="s">
        <v>487</v>
      </c>
      <c r="E40" s="141">
        <f>F40+N40</f>
        <v>1.2</v>
      </c>
      <c r="F40" s="141">
        <f>SUM(G40:M40)</f>
        <v>1.2</v>
      </c>
      <c r="G40" s="144"/>
      <c r="H40" s="144"/>
      <c r="I40" s="138">
        <v>1.2</v>
      </c>
      <c r="J40" s="138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17"/>
    </row>
    <row r="41" spans="1:44" ht="12.75">
      <c r="A41" s="114">
        <v>208</v>
      </c>
      <c r="B41" s="115" t="s">
        <v>466</v>
      </c>
      <c r="C41" s="115"/>
      <c r="D41" s="112" t="s">
        <v>453</v>
      </c>
      <c r="E41" s="141">
        <f>E42</f>
        <v>204</v>
      </c>
      <c r="F41" s="141">
        <f>F42</f>
        <v>204</v>
      </c>
      <c r="G41" s="141"/>
      <c r="H41" s="141"/>
      <c r="I41" s="141">
        <f>I42</f>
        <v>204</v>
      </c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17"/>
    </row>
    <row r="42" spans="1:44" ht="12.75">
      <c r="A42" s="114">
        <v>208</v>
      </c>
      <c r="B42" s="115" t="s">
        <v>466</v>
      </c>
      <c r="C42" s="115" t="s">
        <v>463</v>
      </c>
      <c r="D42" s="112" t="s">
        <v>454</v>
      </c>
      <c r="E42" s="141">
        <f t="shared" si="4"/>
        <v>204</v>
      </c>
      <c r="F42" s="141">
        <f>SUM(G42:M42)</f>
        <v>204</v>
      </c>
      <c r="G42" s="144"/>
      <c r="H42" s="144"/>
      <c r="I42" s="138">
        <v>204</v>
      </c>
      <c r="J42" s="138"/>
      <c r="K42" s="144"/>
      <c r="L42" s="144"/>
      <c r="M42" s="144"/>
      <c r="N42" s="139"/>
      <c r="O42" s="144"/>
      <c r="P42" s="144"/>
      <c r="Q42" s="144"/>
      <c r="R42" s="144"/>
      <c r="S42" s="144"/>
      <c r="T42" s="144"/>
      <c r="U42" s="144"/>
      <c r="V42" s="144"/>
      <c r="W42" s="144"/>
      <c r="X42" s="141"/>
      <c r="Y42" s="141"/>
      <c r="Z42" s="141"/>
      <c r="AA42" s="141"/>
      <c r="AB42" s="141"/>
      <c r="AC42" s="141"/>
      <c r="AD42" s="141"/>
      <c r="AE42" s="141"/>
      <c r="AF42" s="143"/>
      <c r="AG42" s="141"/>
      <c r="AH42" s="141"/>
      <c r="AI42" s="141"/>
      <c r="AJ42" s="141"/>
      <c r="AK42" s="141"/>
      <c r="AL42" s="141"/>
      <c r="AM42" s="141"/>
      <c r="AN42" s="141"/>
      <c r="AO42" s="144"/>
      <c r="AP42" s="144"/>
      <c r="AQ42" s="144"/>
      <c r="AR42" s="117"/>
    </row>
    <row r="43" spans="1:44" ht="12.75">
      <c r="A43" s="114">
        <v>210</v>
      </c>
      <c r="B43" s="115"/>
      <c r="C43" s="115"/>
      <c r="D43" s="112" t="s">
        <v>458</v>
      </c>
      <c r="E43" s="141">
        <f t="shared" si="4"/>
        <v>5813.57</v>
      </c>
      <c r="F43" s="141">
        <f t="shared" si="3"/>
        <v>5813.57</v>
      </c>
      <c r="G43" s="144"/>
      <c r="H43" s="144"/>
      <c r="I43" s="138">
        <f>I44</f>
        <v>5813.57</v>
      </c>
      <c r="J43" s="138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17"/>
    </row>
    <row r="44" spans="1:44" ht="12.75">
      <c r="A44" s="114">
        <v>210</v>
      </c>
      <c r="B44" s="115" t="s">
        <v>467</v>
      </c>
      <c r="C44" s="115"/>
      <c r="D44" s="128" t="s">
        <v>482</v>
      </c>
      <c r="E44" s="141">
        <f t="shared" si="4"/>
        <v>5813.57</v>
      </c>
      <c r="F44" s="141">
        <f t="shared" si="3"/>
        <v>5813.57</v>
      </c>
      <c r="G44" s="144"/>
      <c r="H44" s="144"/>
      <c r="I44" s="138">
        <f>SUM(I45:I48)</f>
        <v>5813.57</v>
      </c>
      <c r="J44" s="138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17"/>
    </row>
    <row r="45" spans="1:44" ht="12.75">
      <c r="A45" s="114">
        <v>210</v>
      </c>
      <c r="B45" s="135" t="s">
        <v>496</v>
      </c>
      <c r="C45" s="135" t="s">
        <v>497</v>
      </c>
      <c r="D45" s="137" t="s">
        <v>498</v>
      </c>
      <c r="E45" s="141">
        <f>F45+N45</f>
        <v>17.52</v>
      </c>
      <c r="F45" s="141">
        <f>SUM(G45:M45)</f>
        <v>17.52</v>
      </c>
      <c r="G45" s="144"/>
      <c r="H45" s="144"/>
      <c r="I45" s="138">
        <v>17.52</v>
      </c>
      <c r="J45" s="138"/>
      <c r="K45" s="144"/>
      <c r="L45" s="144"/>
      <c r="M45" s="144"/>
      <c r="N45" s="139"/>
      <c r="O45" s="144"/>
      <c r="P45" s="144"/>
      <c r="Q45" s="144"/>
      <c r="R45" s="144"/>
      <c r="S45" s="144"/>
      <c r="T45" s="144"/>
      <c r="U45" s="144"/>
      <c r="V45" s="144"/>
      <c r="W45" s="144"/>
      <c r="X45" s="141"/>
      <c r="Y45" s="141"/>
      <c r="Z45" s="141"/>
      <c r="AA45" s="141"/>
      <c r="AB45" s="138"/>
      <c r="AC45" s="141"/>
      <c r="AD45" s="141"/>
      <c r="AE45" s="141"/>
      <c r="AF45" s="143"/>
      <c r="AG45" s="141"/>
      <c r="AH45" s="141"/>
      <c r="AI45" s="141"/>
      <c r="AJ45" s="141"/>
      <c r="AK45" s="141"/>
      <c r="AL45" s="141"/>
      <c r="AM45" s="141"/>
      <c r="AN45" s="141"/>
      <c r="AO45" s="144"/>
      <c r="AP45" s="144"/>
      <c r="AQ45" s="144"/>
      <c r="AR45" s="117"/>
    </row>
    <row r="46" spans="1:44" ht="12.75">
      <c r="A46" s="114">
        <v>210</v>
      </c>
      <c r="B46" s="115" t="s">
        <v>467</v>
      </c>
      <c r="C46" s="115" t="s">
        <v>468</v>
      </c>
      <c r="D46" s="112" t="s">
        <v>459</v>
      </c>
      <c r="E46" s="141">
        <f t="shared" si="4"/>
        <v>3549.64</v>
      </c>
      <c r="F46" s="141">
        <f t="shared" si="3"/>
        <v>3549.64</v>
      </c>
      <c r="G46" s="144"/>
      <c r="H46" s="144"/>
      <c r="I46" s="138">
        <v>3549.64</v>
      </c>
      <c r="J46" s="138"/>
      <c r="K46" s="144"/>
      <c r="L46" s="144"/>
      <c r="M46" s="144"/>
      <c r="N46" s="139"/>
      <c r="O46" s="144"/>
      <c r="P46" s="144"/>
      <c r="Q46" s="144"/>
      <c r="R46" s="144"/>
      <c r="S46" s="144"/>
      <c r="T46" s="144"/>
      <c r="U46" s="144"/>
      <c r="V46" s="144"/>
      <c r="W46" s="144"/>
      <c r="X46" s="141"/>
      <c r="Y46" s="141"/>
      <c r="Z46" s="141"/>
      <c r="AA46" s="141"/>
      <c r="AB46" s="138"/>
      <c r="AC46" s="141"/>
      <c r="AD46" s="141"/>
      <c r="AE46" s="141"/>
      <c r="AF46" s="143"/>
      <c r="AG46" s="141"/>
      <c r="AH46" s="141"/>
      <c r="AI46" s="141"/>
      <c r="AJ46" s="141"/>
      <c r="AK46" s="141"/>
      <c r="AL46" s="141"/>
      <c r="AM46" s="141"/>
      <c r="AN46" s="141"/>
      <c r="AO46" s="144"/>
      <c r="AP46" s="144"/>
      <c r="AQ46" s="144"/>
      <c r="AR46" s="117"/>
    </row>
    <row r="47" spans="1:44" ht="12.75">
      <c r="A47" s="114">
        <v>210</v>
      </c>
      <c r="B47" s="115" t="s">
        <v>467</v>
      </c>
      <c r="C47" s="115" t="s">
        <v>469</v>
      </c>
      <c r="D47" s="112" t="s">
        <v>460</v>
      </c>
      <c r="E47" s="141">
        <f t="shared" si="4"/>
        <v>1655.15</v>
      </c>
      <c r="F47" s="141">
        <f t="shared" si="3"/>
        <v>1655.15</v>
      </c>
      <c r="G47" s="144"/>
      <c r="H47" s="144"/>
      <c r="I47" s="138">
        <v>1655.15</v>
      </c>
      <c r="J47" s="138"/>
      <c r="K47" s="144"/>
      <c r="L47" s="144"/>
      <c r="M47" s="144"/>
      <c r="N47" s="139"/>
      <c r="O47" s="144"/>
      <c r="P47" s="144"/>
      <c r="Q47" s="144"/>
      <c r="R47" s="144"/>
      <c r="S47" s="144"/>
      <c r="T47" s="144"/>
      <c r="U47" s="144"/>
      <c r="V47" s="144"/>
      <c r="W47" s="144"/>
      <c r="X47" s="141">
        <f>Y47+AG47</f>
        <v>1655.15</v>
      </c>
      <c r="Y47" s="141">
        <f>SUM(Z47:AF47)</f>
        <v>1655.15</v>
      </c>
      <c r="Z47" s="141"/>
      <c r="AA47" s="141"/>
      <c r="AB47" s="138">
        <v>1655.15</v>
      </c>
      <c r="AC47" s="141"/>
      <c r="AD47" s="141"/>
      <c r="AE47" s="141"/>
      <c r="AF47" s="143"/>
      <c r="AG47" s="141"/>
      <c r="AH47" s="141"/>
      <c r="AI47" s="141"/>
      <c r="AJ47" s="141"/>
      <c r="AK47" s="141"/>
      <c r="AL47" s="141"/>
      <c r="AM47" s="141"/>
      <c r="AN47" s="141"/>
      <c r="AO47" s="144"/>
      <c r="AP47" s="144"/>
      <c r="AQ47" s="144"/>
      <c r="AR47" s="117"/>
    </row>
    <row r="48" spans="1:44" ht="12.75">
      <c r="A48" s="114">
        <v>210</v>
      </c>
      <c r="B48" s="115" t="s">
        <v>467</v>
      </c>
      <c r="C48" s="115" t="s">
        <v>466</v>
      </c>
      <c r="D48" s="112" t="s">
        <v>461</v>
      </c>
      <c r="E48" s="141">
        <f t="shared" si="4"/>
        <v>591.26</v>
      </c>
      <c r="F48" s="141">
        <f t="shared" si="3"/>
        <v>591.26</v>
      </c>
      <c r="G48" s="144"/>
      <c r="H48" s="144"/>
      <c r="I48" s="138">
        <v>591.26</v>
      </c>
      <c r="J48" s="138"/>
      <c r="K48" s="144"/>
      <c r="L48" s="144"/>
      <c r="M48" s="144"/>
      <c r="N48" s="139"/>
      <c r="O48" s="144"/>
      <c r="P48" s="144"/>
      <c r="Q48" s="144"/>
      <c r="R48" s="144"/>
      <c r="S48" s="144"/>
      <c r="T48" s="144"/>
      <c r="U48" s="144"/>
      <c r="V48" s="144"/>
      <c r="W48" s="144"/>
      <c r="X48" s="141">
        <f>Y48+AG48</f>
        <v>591.26</v>
      </c>
      <c r="Y48" s="141">
        <f>SUM(Z48:AF48)</f>
        <v>591.26</v>
      </c>
      <c r="Z48" s="141"/>
      <c r="AA48" s="141"/>
      <c r="AB48" s="138">
        <v>591.26</v>
      </c>
      <c r="AC48" s="141"/>
      <c r="AD48" s="141"/>
      <c r="AE48" s="141"/>
      <c r="AF48" s="143"/>
      <c r="AG48" s="141"/>
      <c r="AH48" s="141"/>
      <c r="AI48" s="141"/>
      <c r="AJ48" s="141"/>
      <c r="AK48" s="141"/>
      <c r="AL48" s="141"/>
      <c r="AM48" s="141"/>
      <c r="AN48" s="141"/>
      <c r="AO48" s="144"/>
      <c r="AP48" s="144"/>
      <c r="AQ48" s="144"/>
      <c r="AR48" s="117"/>
    </row>
    <row r="49" spans="1:44" ht="12.75">
      <c r="A49" s="114">
        <v>221</v>
      </c>
      <c r="B49" s="115"/>
      <c r="C49" s="115"/>
      <c r="D49" s="112" t="s">
        <v>470</v>
      </c>
      <c r="E49" s="141">
        <f t="shared" si="4"/>
        <v>4450.76</v>
      </c>
      <c r="F49" s="141">
        <f t="shared" si="3"/>
        <v>4450.76</v>
      </c>
      <c r="G49" s="144"/>
      <c r="H49" s="144"/>
      <c r="I49" s="138"/>
      <c r="J49" s="138">
        <f>J50</f>
        <v>4450.76</v>
      </c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17"/>
    </row>
    <row r="50" spans="1:44" ht="12.75">
      <c r="A50" s="114">
        <v>221</v>
      </c>
      <c r="B50" s="115" t="s">
        <v>468</v>
      </c>
      <c r="C50" s="115"/>
      <c r="D50" s="112" t="s">
        <v>471</v>
      </c>
      <c r="E50" s="141">
        <f t="shared" si="4"/>
        <v>4450.76</v>
      </c>
      <c r="F50" s="141">
        <f t="shared" si="3"/>
        <v>4450.76</v>
      </c>
      <c r="G50" s="144"/>
      <c r="H50" s="144"/>
      <c r="I50" s="138"/>
      <c r="J50" s="138">
        <f>J51</f>
        <v>4450.76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17"/>
    </row>
    <row r="51" spans="1:44" ht="12.75">
      <c r="A51" s="114">
        <v>221</v>
      </c>
      <c r="B51" s="115" t="s">
        <v>468</v>
      </c>
      <c r="C51" s="115" t="s">
        <v>463</v>
      </c>
      <c r="D51" s="112" t="s">
        <v>472</v>
      </c>
      <c r="E51" s="141">
        <f t="shared" si="4"/>
        <v>4450.76</v>
      </c>
      <c r="F51" s="141">
        <f t="shared" si="3"/>
        <v>4450.76</v>
      </c>
      <c r="G51" s="144"/>
      <c r="H51" s="144"/>
      <c r="I51" s="138"/>
      <c r="J51" s="138">
        <v>4450.76</v>
      </c>
      <c r="K51" s="144"/>
      <c r="L51" s="144"/>
      <c r="M51" s="144"/>
      <c r="N51" s="139"/>
      <c r="O51" s="144"/>
      <c r="P51" s="144"/>
      <c r="Q51" s="144"/>
      <c r="R51" s="144"/>
      <c r="S51" s="144"/>
      <c r="T51" s="144"/>
      <c r="U51" s="144"/>
      <c r="V51" s="144"/>
      <c r="W51" s="144"/>
      <c r="X51" s="141"/>
      <c r="Y51" s="141"/>
      <c r="Z51" s="141"/>
      <c r="AA51" s="141"/>
      <c r="AB51" s="141"/>
      <c r="AC51" s="141"/>
      <c r="AD51" s="141"/>
      <c r="AE51" s="141"/>
      <c r="AF51" s="143"/>
      <c r="AG51" s="141"/>
      <c r="AH51" s="141"/>
      <c r="AI51" s="141"/>
      <c r="AJ51" s="141"/>
      <c r="AK51" s="141"/>
      <c r="AL51" s="141"/>
      <c r="AM51" s="141"/>
      <c r="AN51" s="141"/>
      <c r="AO51" s="144"/>
      <c r="AP51" s="144"/>
      <c r="AQ51" s="144"/>
      <c r="AR51" s="117"/>
    </row>
    <row r="52" spans="2:3" ht="12.75">
      <c r="B52" s="107"/>
      <c r="C52" s="107"/>
    </row>
    <row r="53" spans="2:3" ht="12.75">
      <c r="B53" s="107"/>
      <c r="C53" s="107"/>
    </row>
    <row r="54" spans="2:3" ht="12.75">
      <c r="B54" s="107"/>
      <c r="C54" s="107"/>
    </row>
    <row r="55" spans="2:3" ht="12.75">
      <c r="B55" s="107"/>
      <c r="C55" s="107"/>
    </row>
    <row r="56" spans="2:3" ht="12.75">
      <c r="B56" s="107"/>
      <c r="C56" s="107"/>
    </row>
    <row r="57" spans="2:3" ht="12.75">
      <c r="B57" s="107"/>
      <c r="C57" s="107"/>
    </row>
    <row r="58" spans="2:3" ht="12.75">
      <c r="B58" s="107"/>
      <c r="C58" s="107"/>
    </row>
    <row r="59" spans="2:3" ht="12.75">
      <c r="B59" s="107"/>
      <c r="C59" s="107"/>
    </row>
    <row r="60" spans="2:3" ht="12.75">
      <c r="B60" s="107"/>
      <c r="C60" s="107"/>
    </row>
    <row r="61" spans="2:3" ht="12.75">
      <c r="B61" s="107"/>
      <c r="C61" s="107"/>
    </row>
    <row r="62" spans="2:3" ht="12.75">
      <c r="B62" s="107"/>
      <c r="C62" s="107"/>
    </row>
    <row r="63" spans="2:3" ht="12.75">
      <c r="B63" s="107"/>
      <c r="C63" s="107"/>
    </row>
    <row r="64" spans="2:3" ht="12.75">
      <c r="B64" s="107"/>
      <c r="C64" s="107"/>
    </row>
    <row r="65" spans="2:3" ht="12.75">
      <c r="B65" s="107"/>
      <c r="C65" s="107"/>
    </row>
    <row r="66" spans="2:3" ht="12.75">
      <c r="B66" s="107"/>
      <c r="C66" s="107"/>
    </row>
    <row r="67" spans="2:3" ht="12.75">
      <c r="B67" s="107"/>
      <c r="C67" s="107"/>
    </row>
    <row r="68" spans="2:3" ht="12.75">
      <c r="B68" s="107"/>
      <c r="C68" s="107"/>
    </row>
    <row r="69" spans="2:3" ht="12.75">
      <c r="B69" s="107"/>
      <c r="C69" s="107"/>
    </row>
    <row r="70" spans="2:3" ht="12.75">
      <c r="B70" s="107"/>
      <c r="C70" s="107"/>
    </row>
    <row r="71" spans="2:3" ht="12.75">
      <c r="B71" s="107"/>
      <c r="C71" s="107"/>
    </row>
    <row r="72" spans="2:3" ht="12.75">
      <c r="B72" s="107"/>
      <c r="C72" s="107"/>
    </row>
    <row r="73" spans="2:3" ht="12.75">
      <c r="B73" s="107"/>
      <c r="C73" s="107"/>
    </row>
    <row r="74" spans="2:3" ht="12.75">
      <c r="B74" s="107"/>
      <c r="C74" s="107"/>
    </row>
    <row r="75" spans="2:3" ht="12.75">
      <c r="B75" s="107"/>
      <c r="C75" s="107"/>
    </row>
    <row r="76" spans="2:3" ht="12.75">
      <c r="B76" s="107"/>
      <c r="C76" s="107"/>
    </row>
    <row r="77" spans="2:3" ht="12.75">
      <c r="B77" s="107"/>
      <c r="C77" s="107"/>
    </row>
    <row r="78" spans="2:3" ht="12.75">
      <c r="B78" s="107"/>
      <c r="C78" s="107"/>
    </row>
    <row r="79" spans="2:3" ht="12.75">
      <c r="B79" s="107"/>
      <c r="C79" s="107"/>
    </row>
    <row r="80" spans="2:3" ht="12.75">
      <c r="B80" s="107"/>
      <c r="C80" s="107"/>
    </row>
    <row r="81" spans="2:3" ht="12.75">
      <c r="B81" s="107"/>
      <c r="C81" s="107"/>
    </row>
  </sheetData>
  <sheetProtection/>
  <mergeCells count="58">
    <mergeCell ref="W7:W11"/>
    <mergeCell ref="X8:X11"/>
    <mergeCell ref="A3:AQ3"/>
    <mergeCell ref="A4:D4"/>
    <mergeCell ref="AO4:AQ4"/>
    <mergeCell ref="E6:AO6"/>
    <mergeCell ref="E7:U7"/>
    <mergeCell ref="X7:AN7"/>
    <mergeCell ref="A6:C9"/>
    <mergeCell ref="G10:G11"/>
    <mergeCell ref="H10:H11"/>
    <mergeCell ref="F8:M8"/>
    <mergeCell ref="N8:U8"/>
    <mergeCell ref="Y8:AF8"/>
    <mergeCell ref="AG8:AN8"/>
    <mergeCell ref="F9:M9"/>
    <mergeCell ref="N9:U9"/>
    <mergeCell ref="Y9:AF9"/>
    <mergeCell ref="AG9:AN9"/>
    <mergeCell ref="I10:I11"/>
    <mergeCell ref="A10:A11"/>
    <mergeCell ref="B10:B11"/>
    <mergeCell ref="C10:C11"/>
    <mergeCell ref="D6:D11"/>
    <mergeCell ref="E8:E11"/>
    <mergeCell ref="F10:F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T10:U10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M10:AN10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8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topLeft" activeCell="A1" sqref="A1"/>
      <selection pane="topRight" activeCell="L1" sqref="L1"/>
      <selection pane="bottomLeft" activeCell="A17" sqref="A17"/>
      <selection pane="bottomRight" activeCell="I31" sqref="I31"/>
    </sheetView>
  </sheetViews>
  <sheetFormatPr defaultColWidth="9.140625" defaultRowHeight="12.75"/>
  <cols>
    <col min="1" max="2" width="8.140625" style="48" customWidth="1"/>
    <col min="3" max="3" width="37.00390625" style="49" bestFit="1" customWidth="1"/>
    <col min="4" max="7" width="20.7109375" style="119" customWidth="1"/>
    <col min="8" max="11" width="10.7109375" style="50" customWidth="1"/>
    <col min="12" max="12" width="19.28125" style="50" customWidth="1"/>
    <col min="13" max="13" width="10.28125" style="50" bestFit="1" customWidth="1"/>
    <col min="14" max="14" width="12.140625" style="50" customWidth="1"/>
    <col min="15" max="15" width="12.00390625" style="50" customWidth="1"/>
    <col min="16" max="16" width="9.140625" style="50" customWidth="1"/>
    <col min="17" max="18" width="10.28125" style="50" bestFit="1" customWidth="1"/>
    <col min="19" max="19" width="11.421875" style="50" bestFit="1" customWidth="1"/>
    <col min="20" max="16384" width="9.140625" style="50" customWidth="1"/>
  </cols>
  <sheetData>
    <row r="1" spans="1:19" s="46" customFormat="1" ht="12">
      <c r="A1" s="51"/>
      <c r="B1" s="51"/>
      <c r="C1" s="52"/>
      <c r="D1" s="146"/>
      <c r="E1" s="146"/>
      <c r="F1" s="146"/>
      <c r="G1" s="146"/>
      <c r="S1" s="62"/>
    </row>
    <row r="2" spans="1:19" ht="27">
      <c r="A2" s="219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s="46" customFormat="1" ht="12">
      <c r="A3" s="220" t="s">
        <v>489</v>
      </c>
      <c r="B3" s="221"/>
      <c r="C3" s="221"/>
      <c r="D3" s="146"/>
      <c r="E3" s="146"/>
      <c r="F3" s="146"/>
      <c r="G3" s="146"/>
      <c r="S3" s="62" t="s">
        <v>40</v>
      </c>
    </row>
    <row r="4" spans="1:19" s="47" customFormat="1" ht="42.75" customHeight="1">
      <c r="A4" s="209" t="s">
        <v>136</v>
      </c>
      <c r="B4" s="210"/>
      <c r="C4" s="209" t="s">
        <v>137</v>
      </c>
      <c r="D4" s="222" t="s">
        <v>138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1:19" s="47" customFormat="1" ht="14.25">
      <c r="A5" s="211"/>
      <c r="B5" s="212"/>
      <c r="C5" s="234"/>
      <c r="D5" s="235" t="s">
        <v>139</v>
      </c>
      <c r="E5" s="223" t="s">
        <v>140</v>
      </c>
      <c r="F5" s="224"/>
      <c r="G5" s="224"/>
      <c r="H5" s="224"/>
      <c r="I5" s="224"/>
      <c r="J5" s="224"/>
      <c r="K5" s="224"/>
      <c r="L5" s="224"/>
      <c r="M5" s="224"/>
      <c r="N5" s="224"/>
      <c r="O5" s="225"/>
      <c r="P5" s="213" t="s">
        <v>141</v>
      </c>
      <c r="Q5" s="214"/>
      <c r="R5" s="214"/>
      <c r="S5" s="215"/>
    </row>
    <row r="6" spans="1:19" s="47" customFormat="1" ht="14.25" customHeight="1">
      <c r="A6" s="232" t="s">
        <v>75</v>
      </c>
      <c r="B6" s="232" t="s">
        <v>76</v>
      </c>
      <c r="C6" s="234"/>
      <c r="D6" s="236"/>
      <c r="E6" s="238" t="s">
        <v>67</v>
      </c>
      <c r="F6" s="226" t="s">
        <v>142</v>
      </c>
      <c r="G6" s="227"/>
      <c r="H6" s="227"/>
      <c r="I6" s="227"/>
      <c r="J6" s="227"/>
      <c r="K6" s="227"/>
      <c r="L6" s="227"/>
      <c r="M6" s="228"/>
      <c r="N6" s="208" t="s">
        <v>143</v>
      </c>
      <c r="O6" s="208" t="s">
        <v>144</v>
      </c>
      <c r="P6" s="216"/>
      <c r="Q6" s="217"/>
      <c r="R6" s="217"/>
      <c r="S6" s="218"/>
    </row>
    <row r="7" spans="1:19" s="47" customFormat="1" ht="46.5" customHeight="1">
      <c r="A7" s="233"/>
      <c r="B7" s="233"/>
      <c r="C7" s="211"/>
      <c r="D7" s="237"/>
      <c r="E7" s="239"/>
      <c r="F7" s="147" t="s">
        <v>73</v>
      </c>
      <c r="G7" s="147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208"/>
      <c r="O7" s="208"/>
      <c r="P7" s="4" t="s">
        <v>73</v>
      </c>
      <c r="Q7" s="4" t="s">
        <v>152</v>
      </c>
      <c r="R7" s="4" t="s">
        <v>153</v>
      </c>
      <c r="S7" s="4" t="s">
        <v>154</v>
      </c>
    </row>
    <row r="8" spans="1:19" s="47" customFormat="1" ht="14.25">
      <c r="A8" s="53">
        <v>1</v>
      </c>
      <c r="B8" s="53">
        <v>2</v>
      </c>
      <c r="C8" s="54">
        <v>3</v>
      </c>
      <c r="D8" s="148">
        <v>4</v>
      </c>
      <c r="E8" s="148">
        <v>5</v>
      </c>
      <c r="F8" s="148">
        <v>6</v>
      </c>
      <c r="G8" s="148">
        <v>7</v>
      </c>
      <c r="H8" s="54">
        <v>8</v>
      </c>
      <c r="I8" s="53">
        <v>9</v>
      </c>
      <c r="J8" s="53">
        <v>10</v>
      </c>
      <c r="K8" s="53">
        <v>11</v>
      </c>
      <c r="L8" s="53">
        <v>12</v>
      </c>
      <c r="M8" s="54">
        <v>13</v>
      </c>
      <c r="N8" s="53">
        <v>14</v>
      </c>
      <c r="O8" s="53">
        <v>15</v>
      </c>
      <c r="P8" s="53">
        <v>16</v>
      </c>
      <c r="Q8" s="53">
        <v>17</v>
      </c>
      <c r="R8" s="54">
        <v>18</v>
      </c>
      <c r="S8" s="53">
        <v>19</v>
      </c>
    </row>
    <row r="9" spans="1:19" s="47" customFormat="1" ht="14.25">
      <c r="A9" s="229" t="s">
        <v>155</v>
      </c>
      <c r="B9" s="230"/>
      <c r="C9" s="231"/>
      <c r="D9" s="149">
        <f>D10+D24+D52+D64</f>
        <v>53578.00000000001</v>
      </c>
      <c r="E9" s="149">
        <f>E10+E24+E52+E64</f>
        <v>53578.00000000001</v>
      </c>
      <c r="F9" s="149">
        <f>F10+F24+F52+F64</f>
        <v>53578.00000000001</v>
      </c>
      <c r="G9" s="149">
        <f>G10+G24+G52+G64</f>
        <v>53578.00000000001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20" ht="14.25">
      <c r="A10" s="55">
        <v>301</v>
      </c>
      <c r="B10" s="56" t="s">
        <v>156</v>
      </c>
      <c r="C10" s="57" t="s">
        <v>157</v>
      </c>
      <c r="D10" s="120">
        <f>SUM(D11:D23)</f>
        <v>49543.15</v>
      </c>
      <c r="E10" s="120">
        <f>SUM(E11:E23)</f>
        <v>49543.15</v>
      </c>
      <c r="F10" s="120">
        <f>SUM(F11:F23)</f>
        <v>49543.15</v>
      </c>
      <c r="G10" s="120">
        <f>SUM(G11:G23)</f>
        <v>49543.15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19"/>
    </row>
    <row r="11" spans="1:20" ht="14.25">
      <c r="A11" s="58"/>
      <c r="B11" s="56" t="s">
        <v>158</v>
      </c>
      <c r="C11" s="59" t="s">
        <v>159</v>
      </c>
      <c r="D11" s="118">
        <f>E11+P11</f>
        <v>14836.17</v>
      </c>
      <c r="E11" s="118">
        <f>F11+N11+O11</f>
        <v>14836.17</v>
      </c>
      <c r="F11" s="118">
        <f>SUM(G11:M11)</f>
        <v>14836.17</v>
      </c>
      <c r="G11" s="118">
        <v>14836.17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</row>
    <row r="12" spans="1:20" ht="14.25">
      <c r="A12" s="58"/>
      <c r="B12" s="56" t="s">
        <v>160</v>
      </c>
      <c r="C12" s="59" t="s">
        <v>161</v>
      </c>
      <c r="D12" s="118">
        <f aca="true" t="shared" si="0" ref="D12:D68">E12+P12</f>
        <v>18473.59</v>
      </c>
      <c r="E12" s="118">
        <f aca="true" t="shared" si="1" ref="E12:E23">F12+N12+O12</f>
        <v>18473.59</v>
      </c>
      <c r="F12" s="118">
        <f aca="true" t="shared" si="2" ref="F12:F22">SUM(G12:M12)</f>
        <v>18473.59</v>
      </c>
      <c r="G12" s="118">
        <v>18473.59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</row>
    <row r="13" spans="1:20" ht="14.25">
      <c r="A13" s="58"/>
      <c r="B13" s="56" t="s">
        <v>162</v>
      </c>
      <c r="C13" s="59" t="s">
        <v>163</v>
      </c>
      <c r="D13" s="118">
        <f t="shared" si="0"/>
        <v>7.2</v>
      </c>
      <c r="E13" s="118">
        <f t="shared" si="1"/>
        <v>7.2</v>
      </c>
      <c r="F13" s="118">
        <f t="shared" si="2"/>
        <v>7.2</v>
      </c>
      <c r="G13" s="118">
        <v>7.2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</row>
    <row r="14" spans="1:20" ht="14.25">
      <c r="A14" s="58"/>
      <c r="B14" s="56" t="s">
        <v>164</v>
      </c>
      <c r="C14" s="59" t="s">
        <v>165</v>
      </c>
      <c r="D14" s="118">
        <f t="shared" si="0"/>
        <v>0</v>
      </c>
      <c r="E14" s="118">
        <f t="shared" si="1"/>
        <v>0</v>
      </c>
      <c r="F14" s="118">
        <f t="shared" si="2"/>
        <v>0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</row>
    <row r="15" spans="1:20" ht="14.25">
      <c r="A15" s="58"/>
      <c r="B15" s="56" t="s">
        <v>166</v>
      </c>
      <c r="C15" s="59" t="s">
        <v>167</v>
      </c>
      <c r="D15" s="118">
        <f t="shared" si="0"/>
        <v>0</v>
      </c>
      <c r="E15" s="118">
        <f t="shared" si="1"/>
        <v>0</v>
      </c>
      <c r="F15" s="118">
        <f t="shared" si="2"/>
        <v>0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</row>
    <row r="16" spans="1:20" ht="14.25">
      <c r="A16" s="58"/>
      <c r="B16" s="56" t="s">
        <v>168</v>
      </c>
      <c r="C16" s="59" t="s">
        <v>169</v>
      </c>
      <c r="D16" s="118">
        <f t="shared" si="0"/>
        <v>5707.46</v>
      </c>
      <c r="E16" s="118">
        <f t="shared" si="1"/>
        <v>5707.46</v>
      </c>
      <c r="F16" s="118">
        <f t="shared" si="2"/>
        <v>5707.46</v>
      </c>
      <c r="G16" s="118">
        <v>5707.46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</row>
    <row r="17" spans="1:20" ht="14.25">
      <c r="A17" s="58"/>
      <c r="B17" s="56" t="s">
        <v>170</v>
      </c>
      <c r="C17" s="59" t="s">
        <v>171</v>
      </c>
      <c r="D17" s="118">
        <f t="shared" si="0"/>
        <v>19.29</v>
      </c>
      <c r="E17" s="118">
        <f t="shared" si="1"/>
        <v>19.29</v>
      </c>
      <c r="F17" s="118">
        <f t="shared" si="2"/>
        <v>19.29</v>
      </c>
      <c r="G17" s="118">
        <v>19.29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</row>
    <row r="18" spans="1:20" ht="14.25">
      <c r="A18" s="58"/>
      <c r="B18" s="56" t="s">
        <v>172</v>
      </c>
      <c r="C18" s="59" t="s">
        <v>173</v>
      </c>
      <c r="D18" s="118">
        <f t="shared" si="0"/>
        <v>3567.16</v>
      </c>
      <c r="E18" s="118">
        <f t="shared" si="1"/>
        <v>3567.16</v>
      </c>
      <c r="F18" s="118">
        <f t="shared" si="2"/>
        <v>3567.16</v>
      </c>
      <c r="G18" s="118">
        <v>3567.16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</row>
    <row r="19" spans="1:20" ht="14.25">
      <c r="A19" s="58"/>
      <c r="B19" s="56" t="s">
        <v>174</v>
      </c>
      <c r="C19" s="59" t="s">
        <v>175</v>
      </c>
      <c r="D19" s="118">
        <f t="shared" si="0"/>
        <v>1655.15</v>
      </c>
      <c r="E19" s="118">
        <f t="shared" si="1"/>
        <v>1655.15</v>
      </c>
      <c r="F19" s="118">
        <f t="shared" si="2"/>
        <v>1655.15</v>
      </c>
      <c r="G19" s="118">
        <v>1655.15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</row>
    <row r="20" spans="1:20" ht="14.25">
      <c r="A20" s="58"/>
      <c r="B20" s="56" t="s">
        <v>176</v>
      </c>
      <c r="C20" s="59" t="s">
        <v>177</v>
      </c>
      <c r="D20" s="118">
        <f t="shared" si="0"/>
        <v>795.26</v>
      </c>
      <c r="E20" s="118">
        <f t="shared" si="1"/>
        <v>795.26</v>
      </c>
      <c r="F20" s="118">
        <f t="shared" si="2"/>
        <v>795.26</v>
      </c>
      <c r="G20" s="118">
        <v>795.26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</row>
    <row r="21" spans="1:20" ht="14.25">
      <c r="A21" s="58"/>
      <c r="B21" s="56" t="s">
        <v>178</v>
      </c>
      <c r="C21" s="59" t="s">
        <v>179</v>
      </c>
      <c r="D21" s="118">
        <f t="shared" si="0"/>
        <v>4450.76</v>
      </c>
      <c r="E21" s="118">
        <f t="shared" si="1"/>
        <v>4450.76</v>
      </c>
      <c r="F21" s="118">
        <f t="shared" si="2"/>
        <v>4450.76</v>
      </c>
      <c r="G21" s="118">
        <v>4450.76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</row>
    <row r="22" spans="1:20" ht="14.25">
      <c r="A22" s="58"/>
      <c r="B22" s="56" t="s">
        <v>180</v>
      </c>
      <c r="C22" s="59" t="s">
        <v>181</v>
      </c>
      <c r="D22" s="118">
        <f t="shared" si="0"/>
        <v>0</v>
      </c>
      <c r="E22" s="118">
        <f t="shared" si="1"/>
        <v>0</v>
      </c>
      <c r="F22" s="118">
        <f t="shared" si="2"/>
        <v>0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</row>
    <row r="23" spans="1:20" ht="14.25">
      <c r="A23" s="58"/>
      <c r="B23" s="56" t="s">
        <v>182</v>
      </c>
      <c r="C23" s="59" t="s">
        <v>183</v>
      </c>
      <c r="D23" s="118">
        <f t="shared" si="0"/>
        <v>31.11</v>
      </c>
      <c r="E23" s="118">
        <f t="shared" si="1"/>
        <v>31.11</v>
      </c>
      <c r="F23" s="118">
        <f>SUM(G23:M23)</f>
        <v>31.11</v>
      </c>
      <c r="G23" s="118">
        <v>31.11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</row>
    <row r="24" spans="1:20" s="125" customFormat="1" ht="14.25">
      <c r="A24" s="121">
        <v>302</v>
      </c>
      <c r="B24" s="122"/>
      <c r="C24" s="123" t="s">
        <v>184</v>
      </c>
      <c r="D24" s="120">
        <f>SUM(D25:D51)</f>
        <v>3435.05</v>
      </c>
      <c r="E24" s="120">
        <f>SUM(E25:E51)</f>
        <v>3435.05</v>
      </c>
      <c r="F24" s="120">
        <f>SUM(F25:F51)</f>
        <v>3435.05</v>
      </c>
      <c r="G24" s="120">
        <f>SUM(G25:G51)</f>
        <v>3435.05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4"/>
    </row>
    <row r="25" spans="1:20" ht="14.25">
      <c r="A25" s="58"/>
      <c r="B25" s="56" t="s">
        <v>158</v>
      </c>
      <c r="C25" s="59" t="s">
        <v>185</v>
      </c>
      <c r="D25" s="118">
        <f t="shared" si="0"/>
        <v>1180.07</v>
      </c>
      <c r="E25" s="118">
        <f aca="true" t="shared" si="3" ref="E25:E51">F25+N25+O25</f>
        <v>1180.07</v>
      </c>
      <c r="F25" s="118">
        <f aca="true" t="shared" si="4" ref="F25:F51">SUM(G25:M25)</f>
        <v>1180.07</v>
      </c>
      <c r="G25" s="118">
        <v>1180.07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</row>
    <row r="26" spans="1:20" ht="14.25">
      <c r="A26" s="58"/>
      <c r="B26" s="56" t="s">
        <v>160</v>
      </c>
      <c r="C26" s="59" t="s">
        <v>186</v>
      </c>
      <c r="D26" s="118">
        <f t="shared" si="0"/>
        <v>17.62</v>
      </c>
      <c r="E26" s="118">
        <f t="shared" si="3"/>
        <v>17.62</v>
      </c>
      <c r="F26" s="118">
        <f t="shared" si="4"/>
        <v>17.62</v>
      </c>
      <c r="G26" s="118">
        <v>17.62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</row>
    <row r="27" spans="1:20" ht="14.25">
      <c r="A27" s="58"/>
      <c r="B27" s="56" t="s">
        <v>162</v>
      </c>
      <c r="C27" s="59" t="s">
        <v>187</v>
      </c>
      <c r="D27" s="118">
        <f t="shared" si="0"/>
        <v>0</v>
      </c>
      <c r="E27" s="118">
        <f t="shared" si="3"/>
        <v>0</v>
      </c>
      <c r="F27" s="118">
        <f t="shared" si="4"/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</row>
    <row r="28" spans="1:20" ht="14.25">
      <c r="A28" s="58"/>
      <c r="B28" s="56" t="s">
        <v>188</v>
      </c>
      <c r="C28" s="59" t="s">
        <v>189</v>
      </c>
      <c r="D28" s="118">
        <f t="shared" si="0"/>
        <v>1.42</v>
      </c>
      <c r="E28" s="118">
        <f t="shared" si="3"/>
        <v>1.42</v>
      </c>
      <c r="F28" s="118">
        <f t="shared" si="4"/>
        <v>1.42</v>
      </c>
      <c r="G28" s="118">
        <v>1.42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</row>
    <row r="29" spans="1:20" ht="14.25">
      <c r="A29" s="58"/>
      <c r="B29" s="56" t="s">
        <v>190</v>
      </c>
      <c r="C29" s="59" t="s">
        <v>191</v>
      </c>
      <c r="D29" s="118">
        <f t="shared" si="0"/>
        <v>44.13</v>
      </c>
      <c r="E29" s="118">
        <f t="shared" si="3"/>
        <v>44.13</v>
      </c>
      <c r="F29" s="118">
        <f t="shared" si="4"/>
        <v>44.13</v>
      </c>
      <c r="G29" s="118">
        <v>44.13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9"/>
    </row>
    <row r="30" spans="1:20" ht="14.25">
      <c r="A30" s="58"/>
      <c r="B30" s="56" t="s">
        <v>164</v>
      </c>
      <c r="C30" s="59" t="s">
        <v>192</v>
      </c>
      <c r="D30" s="118">
        <f t="shared" si="0"/>
        <v>57.08</v>
      </c>
      <c r="E30" s="118">
        <f t="shared" si="3"/>
        <v>57.08</v>
      </c>
      <c r="F30" s="118">
        <f t="shared" si="4"/>
        <v>57.08</v>
      </c>
      <c r="G30" s="118">
        <v>57.08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9"/>
    </row>
    <row r="31" spans="1:20" ht="14.25">
      <c r="A31" s="58"/>
      <c r="B31" s="56" t="s">
        <v>166</v>
      </c>
      <c r="C31" s="59" t="s">
        <v>193</v>
      </c>
      <c r="D31" s="118">
        <f t="shared" si="0"/>
        <v>15.95</v>
      </c>
      <c r="E31" s="118">
        <f t="shared" si="3"/>
        <v>15.95</v>
      </c>
      <c r="F31" s="118">
        <f t="shared" si="4"/>
        <v>15.95</v>
      </c>
      <c r="G31" s="118">
        <v>15.95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9"/>
    </row>
    <row r="32" spans="1:20" ht="14.25">
      <c r="A32" s="58"/>
      <c r="B32" s="56" t="s">
        <v>168</v>
      </c>
      <c r="C32" s="59" t="s">
        <v>194</v>
      </c>
      <c r="D32" s="118">
        <f t="shared" si="0"/>
        <v>0</v>
      </c>
      <c r="E32" s="118">
        <f t="shared" si="3"/>
        <v>0</v>
      </c>
      <c r="F32" s="118">
        <f t="shared" si="4"/>
        <v>0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9"/>
    </row>
    <row r="33" spans="1:20" ht="14.25">
      <c r="A33" s="58"/>
      <c r="B33" s="56" t="s">
        <v>170</v>
      </c>
      <c r="C33" s="59" t="s">
        <v>195</v>
      </c>
      <c r="D33" s="118">
        <f t="shared" si="0"/>
        <v>22.5</v>
      </c>
      <c r="E33" s="118">
        <f t="shared" si="3"/>
        <v>22.5</v>
      </c>
      <c r="F33" s="118">
        <f t="shared" si="4"/>
        <v>22.5</v>
      </c>
      <c r="G33" s="118">
        <v>22.5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9"/>
    </row>
    <row r="34" spans="1:20" ht="14.25">
      <c r="A34" s="58"/>
      <c r="B34" s="56" t="s">
        <v>174</v>
      </c>
      <c r="C34" s="59" t="s">
        <v>196</v>
      </c>
      <c r="D34" s="118">
        <f t="shared" si="0"/>
        <v>71.77</v>
      </c>
      <c r="E34" s="118">
        <f t="shared" si="3"/>
        <v>71.77</v>
      </c>
      <c r="F34" s="118">
        <f t="shared" si="4"/>
        <v>71.77</v>
      </c>
      <c r="G34" s="118">
        <v>71.77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9"/>
    </row>
    <row r="35" spans="1:20" ht="14.25">
      <c r="A35" s="58"/>
      <c r="B35" s="56" t="s">
        <v>176</v>
      </c>
      <c r="C35" s="59" t="s">
        <v>197</v>
      </c>
      <c r="D35" s="118">
        <f t="shared" si="0"/>
        <v>0</v>
      </c>
      <c r="E35" s="118">
        <f t="shared" si="3"/>
        <v>0</v>
      </c>
      <c r="F35" s="118">
        <f t="shared" si="4"/>
        <v>0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</row>
    <row r="36" spans="1:20" ht="14.25">
      <c r="A36" s="58"/>
      <c r="B36" s="56" t="s">
        <v>178</v>
      </c>
      <c r="C36" s="59" t="s">
        <v>198</v>
      </c>
      <c r="D36" s="118">
        <f t="shared" si="0"/>
        <v>192.32</v>
      </c>
      <c r="E36" s="118">
        <f t="shared" si="3"/>
        <v>192.32</v>
      </c>
      <c r="F36" s="118">
        <f t="shared" si="4"/>
        <v>192.32</v>
      </c>
      <c r="G36" s="118">
        <v>192.32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9"/>
    </row>
    <row r="37" spans="1:20" ht="14.25">
      <c r="A37" s="58"/>
      <c r="B37" s="56" t="s">
        <v>180</v>
      </c>
      <c r="C37" s="59" t="s">
        <v>199</v>
      </c>
      <c r="D37" s="118">
        <f t="shared" si="0"/>
        <v>1.5</v>
      </c>
      <c r="E37" s="118">
        <f t="shared" si="3"/>
        <v>1.5</v>
      </c>
      <c r="F37" s="118">
        <f t="shared" si="4"/>
        <v>1.5</v>
      </c>
      <c r="G37" s="118">
        <v>1.5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9"/>
    </row>
    <row r="38" spans="1:20" ht="14.25">
      <c r="A38" s="58"/>
      <c r="B38" s="56" t="s">
        <v>200</v>
      </c>
      <c r="C38" s="59" t="s">
        <v>201</v>
      </c>
      <c r="D38" s="118">
        <f t="shared" si="0"/>
        <v>13.92</v>
      </c>
      <c r="E38" s="118">
        <f t="shared" si="3"/>
        <v>13.92</v>
      </c>
      <c r="F38" s="118">
        <f t="shared" si="4"/>
        <v>13.92</v>
      </c>
      <c r="G38" s="118">
        <v>13.92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9"/>
    </row>
    <row r="39" spans="1:20" ht="14.25">
      <c r="A39" s="58"/>
      <c r="B39" s="56" t="s">
        <v>202</v>
      </c>
      <c r="C39" s="59" t="s">
        <v>203</v>
      </c>
      <c r="D39" s="118">
        <f t="shared" si="0"/>
        <v>586.02</v>
      </c>
      <c r="E39" s="118">
        <f t="shared" si="3"/>
        <v>586.02</v>
      </c>
      <c r="F39" s="118">
        <f t="shared" si="4"/>
        <v>586.02</v>
      </c>
      <c r="G39" s="118">
        <v>586.02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9"/>
    </row>
    <row r="40" spans="1:20" ht="14.25">
      <c r="A40" s="58"/>
      <c r="B40" s="56" t="s">
        <v>204</v>
      </c>
      <c r="C40" s="59" t="s">
        <v>205</v>
      </c>
      <c r="D40" s="118">
        <f t="shared" si="0"/>
        <v>49.48</v>
      </c>
      <c r="E40" s="118">
        <f t="shared" si="3"/>
        <v>49.48</v>
      </c>
      <c r="F40" s="118">
        <f t="shared" si="4"/>
        <v>49.48</v>
      </c>
      <c r="G40" s="118">
        <v>49.48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9"/>
    </row>
    <row r="41" spans="1:20" ht="14.25">
      <c r="A41" s="58"/>
      <c r="B41" s="56" t="s">
        <v>206</v>
      </c>
      <c r="C41" s="59" t="s">
        <v>207</v>
      </c>
      <c r="D41" s="118">
        <f t="shared" si="0"/>
        <v>24.75</v>
      </c>
      <c r="E41" s="118">
        <f t="shared" si="3"/>
        <v>24.75</v>
      </c>
      <c r="F41" s="118">
        <f t="shared" si="4"/>
        <v>24.75</v>
      </c>
      <c r="G41" s="118">
        <v>24.75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9"/>
    </row>
    <row r="42" spans="1:20" ht="14.25">
      <c r="A42" s="58"/>
      <c r="B42" s="56" t="s">
        <v>208</v>
      </c>
      <c r="C42" s="59" t="s">
        <v>209</v>
      </c>
      <c r="D42" s="118">
        <f t="shared" si="0"/>
        <v>0</v>
      </c>
      <c r="E42" s="118">
        <f t="shared" si="3"/>
        <v>0</v>
      </c>
      <c r="F42" s="118">
        <f t="shared" si="4"/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9"/>
    </row>
    <row r="43" spans="1:20" ht="14.25">
      <c r="A43" s="58"/>
      <c r="B43" s="56" t="s">
        <v>210</v>
      </c>
      <c r="C43" s="59" t="s">
        <v>211</v>
      </c>
      <c r="D43" s="118">
        <f t="shared" si="0"/>
        <v>0</v>
      </c>
      <c r="E43" s="118">
        <f t="shared" si="3"/>
        <v>0</v>
      </c>
      <c r="F43" s="118">
        <f t="shared" si="4"/>
        <v>0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9"/>
    </row>
    <row r="44" spans="1:20" ht="14.25">
      <c r="A44" s="58"/>
      <c r="B44" s="56" t="s">
        <v>212</v>
      </c>
      <c r="C44" s="59" t="s">
        <v>213</v>
      </c>
      <c r="D44" s="118">
        <f t="shared" si="0"/>
        <v>138.89</v>
      </c>
      <c r="E44" s="118">
        <f t="shared" si="3"/>
        <v>138.89</v>
      </c>
      <c r="F44" s="118">
        <f t="shared" si="4"/>
        <v>138.89</v>
      </c>
      <c r="G44" s="118">
        <v>138.89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/>
    </row>
    <row r="45" spans="1:20" ht="14.25">
      <c r="A45" s="58"/>
      <c r="B45" s="56" t="s">
        <v>214</v>
      </c>
      <c r="C45" s="59" t="s">
        <v>215</v>
      </c>
      <c r="D45" s="118">
        <f t="shared" si="0"/>
        <v>0</v>
      </c>
      <c r="E45" s="118">
        <f t="shared" si="3"/>
        <v>0</v>
      </c>
      <c r="F45" s="118">
        <f t="shared" si="4"/>
        <v>0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9"/>
    </row>
    <row r="46" spans="1:20" ht="14.25">
      <c r="A46" s="58"/>
      <c r="B46" s="56" t="s">
        <v>216</v>
      </c>
      <c r="C46" s="59" t="s">
        <v>217</v>
      </c>
      <c r="D46" s="118">
        <f t="shared" si="0"/>
        <v>588.97</v>
      </c>
      <c r="E46" s="118">
        <f t="shared" si="3"/>
        <v>588.97</v>
      </c>
      <c r="F46" s="118">
        <f t="shared" si="4"/>
        <v>588.97</v>
      </c>
      <c r="G46" s="118">
        <v>588.97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9"/>
    </row>
    <row r="47" spans="1:20" ht="14.25">
      <c r="A47" s="58"/>
      <c r="B47" s="56" t="s">
        <v>218</v>
      </c>
      <c r="C47" s="59" t="s">
        <v>219</v>
      </c>
      <c r="D47" s="118">
        <f t="shared" si="0"/>
        <v>408.23</v>
      </c>
      <c r="E47" s="118">
        <f t="shared" si="3"/>
        <v>408.23</v>
      </c>
      <c r="F47" s="118">
        <f t="shared" si="4"/>
        <v>408.23</v>
      </c>
      <c r="G47" s="118">
        <v>408.23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9"/>
    </row>
    <row r="48" spans="1:20" ht="14.25">
      <c r="A48" s="58"/>
      <c r="B48" s="56" t="s">
        <v>220</v>
      </c>
      <c r="C48" s="59" t="s">
        <v>221</v>
      </c>
      <c r="D48" s="118">
        <f t="shared" si="0"/>
        <v>1.56</v>
      </c>
      <c r="E48" s="118">
        <f t="shared" si="3"/>
        <v>1.56</v>
      </c>
      <c r="F48" s="118">
        <f t="shared" si="4"/>
        <v>1.56</v>
      </c>
      <c r="G48" s="118">
        <v>1.56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9"/>
    </row>
    <row r="49" spans="1:20" ht="14.25">
      <c r="A49" s="58"/>
      <c r="B49" s="56" t="s">
        <v>222</v>
      </c>
      <c r="C49" s="59" t="s">
        <v>223</v>
      </c>
      <c r="D49" s="118">
        <f t="shared" si="0"/>
        <v>6.75</v>
      </c>
      <c r="E49" s="118">
        <f t="shared" si="3"/>
        <v>6.75</v>
      </c>
      <c r="F49" s="118">
        <f t="shared" si="4"/>
        <v>6.75</v>
      </c>
      <c r="G49" s="118">
        <v>6.75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9"/>
    </row>
    <row r="50" spans="1:20" ht="14.25">
      <c r="A50" s="58"/>
      <c r="B50" s="56" t="s">
        <v>224</v>
      </c>
      <c r="C50" s="59" t="s">
        <v>225</v>
      </c>
      <c r="D50" s="118">
        <f t="shared" si="0"/>
        <v>0</v>
      </c>
      <c r="E50" s="118">
        <f t="shared" si="3"/>
        <v>0</v>
      </c>
      <c r="F50" s="118">
        <f t="shared" si="4"/>
        <v>0</v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9"/>
    </row>
    <row r="51" spans="1:20" ht="14.25">
      <c r="A51" s="58"/>
      <c r="B51" s="56" t="s">
        <v>182</v>
      </c>
      <c r="C51" s="59" t="s">
        <v>226</v>
      </c>
      <c r="D51" s="118">
        <f t="shared" si="0"/>
        <v>12.12</v>
      </c>
      <c r="E51" s="118">
        <f t="shared" si="3"/>
        <v>12.12</v>
      </c>
      <c r="F51" s="118">
        <f t="shared" si="4"/>
        <v>12.12</v>
      </c>
      <c r="G51" s="118">
        <v>12.12</v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9"/>
    </row>
    <row r="52" spans="1:20" s="125" customFormat="1" ht="14.25">
      <c r="A52" s="121">
        <v>303</v>
      </c>
      <c r="B52" s="122"/>
      <c r="C52" s="123" t="s">
        <v>227</v>
      </c>
      <c r="D52" s="120">
        <f>SUM(D53:D63)</f>
        <v>599.8</v>
      </c>
      <c r="E52" s="120">
        <f>SUM(E53:E63)</f>
        <v>599.8</v>
      </c>
      <c r="F52" s="120">
        <f>SUM(F53:F63)</f>
        <v>599.8</v>
      </c>
      <c r="G52" s="120">
        <f>SUM(G53:G63)</f>
        <v>599.8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4"/>
    </row>
    <row r="53" spans="1:20" ht="14.25">
      <c r="A53" s="58"/>
      <c r="B53" s="56" t="s">
        <v>158</v>
      </c>
      <c r="C53" s="59" t="s">
        <v>228</v>
      </c>
      <c r="D53" s="118">
        <f t="shared" si="0"/>
        <v>43.85</v>
      </c>
      <c r="E53" s="118">
        <f aca="true" t="shared" si="5" ref="E53:E63">F53+N53+O53</f>
        <v>43.85</v>
      </c>
      <c r="F53" s="118">
        <f aca="true" t="shared" si="6" ref="F53:F63">SUM(G53:M53)</f>
        <v>43.85</v>
      </c>
      <c r="G53" s="118">
        <v>43.85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9"/>
    </row>
    <row r="54" spans="1:20" ht="14.25">
      <c r="A54" s="58"/>
      <c r="B54" s="56" t="s">
        <v>160</v>
      </c>
      <c r="C54" s="59" t="s">
        <v>229</v>
      </c>
      <c r="D54" s="118">
        <f t="shared" si="0"/>
        <v>6.23</v>
      </c>
      <c r="E54" s="118">
        <f t="shared" si="5"/>
        <v>6.23</v>
      </c>
      <c r="F54" s="118">
        <f t="shared" si="6"/>
        <v>6.23</v>
      </c>
      <c r="G54" s="118">
        <v>6.23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/>
    </row>
    <row r="55" spans="1:20" ht="14.25">
      <c r="A55" s="58"/>
      <c r="B55" s="56" t="s">
        <v>162</v>
      </c>
      <c r="C55" s="59" t="s">
        <v>230</v>
      </c>
      <c r="D55" s="118">
        <f t="shared" si="0"/>
        <v>0</v>
      </c>
      <c r="E55" s="118">
        <f t="shared" si="5"/>
        <v>0</v>
      </c>
      <c r="F55" s="118">
        <f t="shared" si="6"/>
        <v>0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9"/>
    </row>
    <row r="56" spans="1:20" ht="14.25">
      <c r="A56" s="58"/>
      <c r="B56" s="56" t="s">
        <v>188</v>
      </c>
      <c r="C56" s="59" t="s">
        <v>231</v>
      </c>
      <c r="D56" s="118">
        <f t="shared" si="0"/>
        <v>7.34</v>
      </c>
      <c r="E56" s="118">
        <f t="shared" si="5"/>
        <v>7.34</v>
      </c>
      <c r="F56" s="118">
        <f t="shared" si="6"/>
        <v>7.34</v>
      </c>
      <c r="G56" s="118">
        <v>7.34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9"/>
    </row>
    <row r="57" spans="1:20" ht="14.25">
      <c r="A57" s="58"/>
      <c r="B57" s="56" t="s">
        <v>190</v>
      </c>
      <c r="C57" s="59" t="s">
        <v>232</v>
      </c>
      <c r="D57" s="118">
        <f t="shared" si="0"/>
        <v>513.77</v>
      </c>
      <c r="E57" s="118">
        <f t="shared" si="5"/>
        <v>513.77</v>
      </c>
      <c r="F57" s="118">
        <f t="shared" si="6"/>
        <v>513.77</v>
      </c>
      <c r="G57" s="118">
        <v>513.77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9"/>
    </row>
    <row r="58" spans="1:20" ht="14.25">
      <c r="A58" s="58"/>
      <c r="B58" s="56" t="s">
        <v>164</v>
      </c>
      <c r="C58" s="59" t="s">
        <v>233</v>
      </c>
      <c r="D58" s="118">
        <f t="shared" si="0"/>
        <v>0</v>
      </c>
      <c r="E58" s="118">
        <f t="shared" si="5"/>
        <v>0</v>
      </c>
      <c r="F58" s="118">
        <f t="shared" si="6"/>
        <v>0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9"/>
    </row>
    <row r="59" spans="1:20" ht="14.25">
      <c r="A59" s="58"/>
      <c r="B59" s="56" t="s">
        <v>166</v>
      </c>
      <c r="C59" s="59" t="s">
        <v>234</v>
      </c>
      <c r="D59" s="118">
        <f t="shared" si="0"/>
        <v>0</v>
      </c>
      <c r="E59" s="118">
        <f t="shared" si="5"/>
        <v>0</v>
      </c>
      <c r="F59" s="118">
        <f t="shared" si="6"/>
        <v>0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9"/>
    </row>
    <row r="60" spans="1:20" ht="14.25">
      <c r="A60" s="58"/>
      <c r="B60" s="56" t="s">
        <v>168</v>
      </c>
      <c r="C60" s="59" t="s">
        <v>235</v>
      </c>
      <c r="D60" s="118">
        <f t="shared" si="0"/>
        <v>0</v>
      </c>
      <c r="E60" s="118">
        <f t="shared" si="5"/>
        <v>0</v>
      </c>
      <c r="F60" s="118">
        <f t="shared" si="6"/>
        <v>0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9"/>
    </row>
    <row r="61" spans="1:20" ht="14.25">
      <c r="A61" s="58"/>
      <c r="B61" s="56" t="s">
        <v>170</v>
      </c>
      <c r="C61" s="59" t="s">
        <v>236</v>
      </c>
      <c r="D61" s="118">
        <f t="shared" si="0"/>
        <v>0</v>
      </c>
      <c r="E61" s="118">
        <f t="shared" si="5"/>
        <v>0</v>
      </c>
      <c r="F61" s="118">
        <f t="shared" si="6"/>
        <v>0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9"/>
    </row>
    <row r="62" spans="1:20" ht="14.25">
      <c r="A62" s="58"/>
      <c r="B62" s="56" t="s">
        <v>172</v>
      </c>
      <c r="C62" s="59" t="s">
        <v>237</v>
      </c>
      <c r="D62" s="118">
        <f t="shared" si="0"/>
        <v>0</v>
      </c>
      <c r="E62" s="118">
        <f t="shared" si="5"/>
        <v>0</v>
      </c>
      <c r="F62" s="118">
        <f t="shared" si="6"/>
        <v>0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9"/>
    </row>
    <row r="63" spans="1:20" ht="14.25">
      <c r="A63" s="58"/>
      <c r="B63" s="56" t="s">
        <v>182</v>
      </c>
      <c r="C63" s="60" t="s">
        <v>238</v>
      </c>
      <c r="D63" s="118">
        <f t="shared" si="0"/>
        <v>28.61</v>
      </c>
      <c r="E63" s="118">
        <f t="shared" si="5"/>
        <v>28.61</v>
      </c>
      <c r="F63" s="118">
        <f t="shared" si="6"/>
        <v>28.61</v>
      </c>
      <c r="G63" s="118">
        <v>28.61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9"/>
    </row>
    <row r="64" spans="1:20" ht="14.25">
      <c r="A64" s="55">
        <v>310</v>
      </c>
      <c r="B64" s="56"/>
      <c r="C64" s="61" t="s">
        <v>239</v>
      </c>
      <c r="D64" s="120">
        <f>SUM(D65:D68)</f>
        <v>0</v>
      </c>
      <c r="E64" s="120">
        <f>SUM(E65:E68)</f>
        <v>0</v>
      </c>
      <c r="F64" s="120">
        <f>SUM(F65:F68)</f>
        <v>0</v>
      </c>
      <c r="G64" s="120">
        <f>SUM(G65:G68)</f>
        <v>0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19"/>
    </row>
    <row r="65" spans="1:20" ht="14.25">
      <c r="A65" s="63"/>
      <c r="B65" s="64" t="s">
        <v>160</v>
      </c>
      <c r="C65" s="63" t="s">
        <v>240</v>
      </c>
      <c r="D65" s="118">
        <f t="shared" si="0"/>
        <v>0</v>
      </c>
      <c r="E65" s="118">
        <f>F65+N65+O65</f>
        <v>0</v>
      </c>
      <c r="F65" s="118">
        <f>SUM(G65:M65)</f>
        <v>0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9"/>
    </row>
    <row r="66" spans="1:20" ht="14.25">
      <c r="A66" s="63"/>
      <c r="B66" s="64" t="s">
        <v>162</v>
      </c>
      <c r="C66" s="63" t="s">
        <v>241</v>
      </c>
      <c r="D66" s="118">
        <f t="shared" si="0"/>
        <v>0</v>
      </c>
      <c r="E66" s="118">
        <f>F66+N66+O66</f>
        <v>0</v>
      </c>
      <c r="F66" s="118">
        <f>SUM(G66:M66)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9"/>
    </row>
    <row r="67" spans="1:20" ht="14.25">
      <c r="A67" s="63"/>
      <c r="B67" s="64" t="s">
        <v>164</v>
      </c>
      <c r="C67" s="63" t="s">
        <v>242</v>
      </c>
      <c r="D67" s="118">
        <f t="shared" si="0"/>
        <v>0</v>
      </c>
      <c r="E67" s="118">
        <f>F67+N67+O67</f>
        <v>0</v>
      </c>
      <c r="F67" s="118">
        <f>SUM(G67:M67)</f>
        <v>0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9"/>
    </row>
    <row r="68" spans="1:20" ht="14.25">
      <c r="A68" s="63"/>
      <c r="B68" s="64" t="s">
        <v>166</v>
      </c>
      <c r="C68" s="63" t="s">
        <v>243</v>
      </c>
      <c r="D68" s="118">
        <f t="shared" si="0"/>
        <v>0</v>
      </c>
      <c r="E68" s="118">
        <f>F68+N68+O68</f>
        <v>0</v>
      </c>
      <c r="F68" s="118">
        <f>SUM(G68:M68)</f>
        <v>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9"/>
    </row>
  </sheetData>
  <sheetProtection/>
  <mergeCells count="15"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  <mergeCell ref="A2:S2"/>
    <mergeCell ref="A3:C3"/>
    <mergeCell ref="D4:S4"/>
    <mergeCell ref="E5:O5"/>
    <mergeCell ref="F6:M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3" width="10.140625" style="38" customWidth="1"/>
    <col min="4" max="4" width="57.8515625" style="38" customWidth="1"/>
    <col min="5" max="7" width="20.140625" style="38" customWidth="1"/>
    <col min="8" max="16384" width="9.140625" style="38" customWidth="1"/>
  </cols>
  <sheetData>
    <row r="1" ht="12.75">
      <c r="G1" s="39"/>
    </row>
    <row r="2" spans="1:7" ht="33" customHeight="1">
      <c r="A2" s="240" t="s">
        <v>244</v>
      </c>
      <c r="B2" s="241"/>
      <c r="C2" s="241"/>
      <c r="D2" s="241"/>
      <c r="E2" s="241"/>
      <c r="F2" s="241"/>
      <c r="G2" s="241"/>
    </row>
    <row r="3" spans="1:7" ht="12.75">
      <c r="A3" s="242" t="s">
        <v>491</v>
      </c>
      <c r="B3" s="243"/>
      <c r="C3" s="243"/>
      <c r="D3" s="243"/>
      <c r="G3" s="40" t="s">
        <v>40</v>
      </c>
    </row>
    <row r="4" spans="1:7" ht="18.75" customHeight="1">
      <c r="A4" s="244" t="s">
        <v>58</v>
      </c>
      <c r="B4" s="245"/>
      <c r="C4" s="246"/>
      <c r="D4" s="249" t="s">
        <v>245</v>
      </c>
      <c r="E4" s="247" t="s">
        <v>246</v>
      </c>
      <c r="F4" s="248"/>
      <c r="G4" s="248"/>
    </row>
    <row r="5" spans="1:7" ht="20.25" customHeight="1">
      <c r="A5" s="41" t="s">
        <v>75</v>
      </c>
      <c r="B5" s="41" t="s">
        <v>76</v>
      </c>
      <c r="C5" s="41" t="s">
        <v>77</v>
      </c>
      <c r="D5" s="250"/>
      <c r="E5" s="41" t="s">
        <v>73</v>
      </c>
      <c r="F5" s="41" t="s">
        <v>60</v>
      </c>
      <c r="G5" s="41" t="s">
        <v>61</v>
      </c>
    </row>
    <row r="6" spans="1:7" ht="12.75">
      <c r="A6" s="42" t="s">
        <v>92</v>
      </c>
      <c r="B6" s="42" t="s">
        <v>93</v>
      </c>
      <c r="C6" s="42" t="s">
        <v>94</v>
      </c>
      <c r="D6" s="42" t="s">
        <v>95</v>
      </c>
      <c r="E6" s="42">
        <v>5</v>
      </c>
      <c r="F6" s="42">
        <v>6</v>
      </c>
      <c r="G6" s="42">
        <v>7</v>
      </c>
    </row>
    <row r="7" spans="1:7" ht="12.75">
      <c r="A7" s="43"/>
      <c r="B7" s="43"/>
      <c r="C7" s="43"/>
      <c r="D7" s="44" t="s">
        <v>67</v>
      </c>
      <c r="E7" s="44"/>
      <c r="F7" s="44"/>
      <c r="G7" s="44"/>
    </row>
    <row r="8" spans="1:7" ht="409.5" customHeight="1" hidden="1">
      <c r="A8" s="45"/>
      <c r="B8" s="45"/>
      <c r="C8" s="45"/>
      <c r="D8" s="45"/>
      <c r="E8" s="45"/>
      <c r="F8" s="45"/>
      <c r="G8" s="45"/>
    </row>
    <row r="9" spans="1:7" ht="12.75">
      <c r="A9" s="45"/>
      <c r="B9" s="45"/>
      <c r="C9" s="45"/>
      <c r="D9" s="45"/>
      <c r="E9" s="45"/>
      <c r="F9" s="45"/>
      <c r="G9" s="45"/>
    </row>
    <row r="10" spans="1:7" ht="12.75">
      <c r="A10" s="45"/>
      <c r="B10" s="45"/>
      <c r="C10" s="45"/>
      <c r="D10" s="45"/>
      <c r="E10" s="45"/>
      <c r="F10" s="45"/>
      <c r="G10" s="45"/>
    </row>
    <row r="11" spans="1:7" ht="12.75">
      <c r="A11" s="45"/>
      <c r="B11" s="45"/>
      <c r="C11" s="45"/>
      <c r="D11" s="45"/>
      <c r="E11" s="45"/>
      <c r="F11" s="45"/>
      <c r="G11" s="45"/>
    </row>
    <row r="12" spans="1:7" ht="12.75">
      <c r="A12" s="45"/>
      <c r="B12" s="45"/>
      <c r="C12" s="45"/>
      <c r="D12" s="45"/>
      <c r="E12" s="45"/>
      <c r="F12" s="45"/>
      <c r="G12" s="45"/>
    </row>
    <row r="13" spans="1:7" ht="12.75">
      <c r="A13" s="45"/>
      <c r="B13" s="45"/>
      <c r="C13" s="45"/>
      <c r="D13" s="45"/>
      <c r="E13" s="45"/>
      <c r="F13" s="45"/>
      <c r="G13" s="45"/>
    </row>
    <row r="14" spans="1:7" ht="12.75">
      <c r="A14" s="45"/>
      <c r="B14" s="45"/>
      <c r="C14" s="45"/>
      <c r="D14" s="45"/>
      <c r="E14" s="45"/>
      <c r="F14" s="45"/>
      <c r="G14" s="45"/>
    </row>
    <row r="15" spans="1:7" ht="12.75">
      <c r="A15" s="45"/>
      <c r="B15" s="45"/>
      <c r="C15" s="45"/>
      <c r="D15" s="45"/>
      <c r="E15" s="45"/>
      <c r="F15" s="45"/>
      <c r="G15" s="45"/>
    </row>
    <row r="16" spans="1:7" ht="12.75">
      <c r="A16" s="45"/>
      <c r="B16" s="45"/>
      <c r="C16" s="45"/>
      <c r="D16" s="45"/>
      <c r="E16" s="45"/>
      <c r="F16" s="45"/>
      <c r="G16" s="45"/>
    </row>
    <row r="17" spans="1:7" ht="12.75">
      <c r="A17" s="45"/>
      <c r="B17" s="45"/>
      <c r="C17" s="45"/>
      <c r="D17" s="45"/>
      <c r="E17" s="45"/>
      <c r="F17" s="45"/>
      <c r="G17" s="45"/>
    </row>
    <row r="18" spans="1:7" ht="12.75">
      <c r="A18" s="45"/>
      <c r="B18" s="45"/>
      <c r="C18" s="45"/>
      <c r="D18" s="45"/>
      <c r="E18" s="45"/>
      <c r="F18" s="45"/>
      <c r="G18" s="45"/>
    </row>
    <row r="19" spans="1:7" ht="12.75">
      <c r="A19" s="45"/>
      <c r="B19" s="45"/>
      <c r="C19" s="45"/>
      <c r="D19" s="45"/>
      <c r="E19" s="45"/>
      <c r="F19" s="45"/>
      <c r="G19" s="45"/>
    </row>
    <row r="20" spans="1:7" ht="12.75">
      <c r="A20" s="45"/>
      <c r="B20" s="45"/>
      <c r="C20" s="45"/>
      <c r="D20" s="45"/>
      <c r="E20" s="45"/>
      <c r="F20" s="45"/>
      <c r="G20" s="45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0" sqref="E40"/>
    </sheetView>
  </sheetViews>
  <sheetFormatPr defaultColWidth="9.140625" defaultRowHeight="14.25" customHeight="1"/>
  <cols>
    <col min="1" max="1" width="5.8515625" style="26" bestFit="1" customWidth="1"/>
    <col min="2" max="2" width="7.140625" style="27" customWidth="1"/>
    <col min="3" max="3" width="44.00390625" style="26" bestFit="1" customWidth="1"/>
    <col min="4" max="4" width="11.57421875" style="1" customWidth="1"/>
    <col min="5" max="5" width="14.5742187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26" bestFit="1" customWidth="1"/>
    <col min="11" max="11" width="6.28125" style="27" bestFit="1" customWidth="1"/>
    <col min="12" max="12" width="44.00390625" style="26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2" customWidth="1"/>
  </cols>
  <sheetData>
    <row r="1" ht="12">
      <c r="R1" s="8"/>
    </row>
    <row r="2" spans="1:18" ht="39" customHeight="1">
      <c r="A2" s="189" t="s">
        <v>247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9.5" customHeight="1">
      <c r="A3" s="253" t="s">
        <v>489</v>
      </c>
      <c r="B3" s="254"/>
      <c r="C3" s="254"/>
      <c r="R3" s="9" t="s">
        <v>1</v>
      </c>
    </row>
    <row r="4" spans="1:18" ht="19.5" customHeight="1">
      <c r="A4" s="223" t="s">
        <v>3</v>
      </c>
      <c r="B4" s="224"/>
      <c r="C4" s="224"/>
      <c r="D4" s="224"/>
      <c r="E4" s="224"/>
      <c r="F4" s="224"/>
      <c r="G4" s="224"/>
      <c r="H4" s="224"/>
      <c r="I4" s="225"/>
      <c r="J4" s="222" t="s">
        <v>3</v>
      </c>
      <c r="K4" s="222"/>
      <c r="L4" s="222"/>
      <c r="M4" s="222"/>
      <c r="N4" s="222"/>
      <c r="O4" s="222"/>
      <c r="P4" s="222"/>
      <c r="Q4" s="222"/>
      <c r="R4" s="222"/>
    </row>
    <row r="5" spans="1:18" ht="21.75" customHeight="1">
      <c r="A5" s="252" t="s">
        <v>248</v>
      </c>
      <c r="B5" s="252"/>
      <c r="C5" s="252"/>
      <c r="D5" s="223" t="s">
        <v>142</v>
      </c>
      <c r="E5" s="224"/>
      <c r="F5" s="225"/>
      <c r="G5" s="223" t="s">
        <v>249</v>
      </c>
      <c r="H5" s="224"/>
      <c r="I5" s="225"/>
      <c r="J5" s="252" t="s">
        <v>250</v>
      </c>
      <c r="K5" s="252"/>
      <c r="L5" s="252"/>
      <c r="M5" s="223" t="s">
        <v>142</v>
      </c>
      <c r="N5" s="224"/>
      <c r="O5" s="225"/>
      <c r="P5" s="223" t="s">
        <v>249</v>
      </c>
      <c r="Q5" s="224"/>
      <c r="R5" s="225"/>
    </row>
    <row r="6" spans="1:18" ht="17.25" customHeight="1">
      <c r="A6" s="28" t="s">
        <v>75</v>
      </c>
      <c r="B6" s="28" t="s">
        <v>76</v>
      </c>
      <c r="C6" s="28" t="s">
        <v>251</v>
      </c>
      <c r="D6" s="5" t="s">
        <v>73</v>
      </c>
      <c r="E6" s="5" t="s">
        <v>60</v>
      </c>
      <c r="F6" s="5" t="s">
        <v>61</v>
      </c>
      <c r="G6" s="5" t="s">
        <v>73</v>
      </c>
      <c r="H6" s="5" t="s">
        <v>60</v>
      </c>
      <c r="I6" s="5" t="s">
        <v>61</v>
      </c>
      <c r="J6" s="28" t="s">
        <v>75</v>
      </c>
      <c r="K6" s="28" t="s">
        <v>76</v>
      </c>
      <c r="L6" s="28" t="s">
        <v>251</v>
      </c>
      <c r="M6" s="5" t="s">
        <v>73</v>
      </c>
      <c r="N6" s="5" t="s">
        <v>60</v>
      </c>
      <c r="O6" s="5" t="s">
        <v>61</v>
      </c>
      <c r="P6" s="5" t="s">
        <v>73</v>
      </c>
      <c r="Q6" s="5" t="s">
        <v>60</v>
      </c>
      <c r="R6" s="5" t="s">
        <v>61</v>
      </c>
    </row>
    <row r="7" spans="1:18" ht="13.5">
      <c r="A7" s="28" t="s">
        <v>92</v>
      </c>
      <c r="B7" s="28" t="s">
        <v>93</v>
      </c>
      <c r="C7" s="28" t="s">
        <v>94</v>
      </c>
      <c r="D7" s="28" t="s">
        <v>95</v>
      </c>
      <c r="E7" s="28" t="s">
        <v>96</v>
      </c>
      <c r="F7" s="28" t="s">
        <v>97</v>
      </c>
      <c r="G7" s="28" t="s">
        <v>98</v>
      </c>
      <c r="H7" s="28" t="s">
        <v>99</v>
      </c>
      <c r="I7" s="28" t="s">
        <v>100</v>
      </c>
      <c r="J7" s="28" t="s">
        <v>101</v>
      </c>
      <c r="K7" s="28" t="s">
        <v>102</v>
      </c>
      <c r="L7" s="28" t="s">
        <v>103</v>
      </c>
      <c r="M7" s="28" t="s">
        <v>104</v>
      </c>
      <c r="N7" s="28" t="s">
        <v>105</v>
      </c>
      <c r="O7" s="28" t="s">
        <v>106</v>
      </c>
      <c r="P7" s="28" t="s">
        <v>107</v>
      </c>
      <c r="Q7" s="28" t="s">
        <v>108</v>
      </c>
      <c r="R7" s="28" t="s">
        <v>109</v>
      </c>
    </row>
    <row r="8" spans="1:18" ht="13.5">
      <c r="A8" s="29" t="s">
        <v>252</v>
      </c>
      <c r="B8" s="30" t="s">
        <v>253</v>
      </c>
      <c r="C8" s="31" t="s">
        <v>254</v>
      </c>
      <c r="D8" s="150">
        <v>359.44</v>
      </c>
      <c r="E8" s="150">
        <v>359.44</v>
      </c>
      <c r="F8" s="127">
        <f>SUM(F9:F12)</f>
        <v>0</v>
      </c>
      <c r="G8" s="32"/>
      <c r="H8" s="32"/>
      <c r="I8" s="32"/>
      <c r="J8" s="29" t="s">
        <v>255</v>
      </c>
      <c r="K8" s="29" t="s">
        <v>253</v>
      </c>
      <c r="L8" s="31" t="s">
        <v>157</v>
      </c>
      <c r="M8" s="127">
        <f aca="true" t="shared" si="0" ref="M8:R8">SUM(M9:M21)</f>
        <v>49543.15</v>
      </c>
      <c r="N8" s="127">
        <f t="shared" si="0"/>
        <v>49543.15</v>
      </c>
      <c r="O8" s="127">
        <f t="shared" si="0"/>
        <v>0</v>
      </c>
      <c r="P8" s="127">
        <f t="shared" si="0"/>
        <v>0</v>
      </c>
      <c r="Q8" s="127">
        <f t="shared" si="0"/>
        <v>0</v>
      </c>
      <c r="R8" s="127">
        <f t="shared" si="0"/>
        <v>0</v>
      </c>
    </row>
    <row r="9" spans="1:18" ht="13.5">
      <c r="A9" s="30"/>
      <c r="B9" s="30" t="s">
        <v>158</v>
      </c>
      <c r="C9" s="33" t="s">
        <v>256</v>
      </c>
      <c r="D9" s="151">
        <v>254.2</v>
      </c>
      <c r="E9" s="151">
        <v>254.2</v>
      </c>
      <c r="F9" s="126"/>
      <c r="G9" s="32"/>
      <c r="H9" s="32"/>
      <c r="I9" s="32"/>
      <c r="J9" s="30"/>
      <c r="K9" s="30" t="s">
        <v>158</v>
      </c>
      <c r="L9" s="33" t="s">
        <v>257</v>
      </c>
      <c r="M9" s="126">
        <f>N9+O9</f>
        <v>14836.17</v>
      </c>
      <c r="N9" s="126">
        <f>'7-6部门基本支出情况表'!D11</f>
        <v>14836.17</v>
      </c>
      <c r="O9" s="126"/>
      <c r="P9" s="126"/>
      <c r="Q9" s="126"/>
      <c r="R9" s="126"/>
    </row>
    <row r="10" spans="1:18" ht="13.5">
      <c r="A10" s="30"/>
      <c r="B10" s="30" t="s">
        <v>160</v>
      </c>
      <c r="C10" s="33" t="s">
        <v>80</v>
      </c>
      <c r="D10" s="151">
        <v>76.23</v>
      </c>
      <c r="E10" s="151">
        <v>76.23</v>
      </c>
      <c r="F10" s="126"/>
      <c r="G10" s="32"/>
      <c r="H10" s="32"/>
      <c r="I10" s="32"/>
      <c r="J10" s="30"/>
      <c r="K10" s="30" t="s">
        <v>160</v>
      </c>
      <c r="L10" s="33" t="s">
        <v>258</v>
      </c>
      <c r="M10" s="126">
        <f aca="true" t="shared" si="1" ref="M10:M21">N10+O10</f>
        <v>18473.59</v>
      </c>
      <c r="N10" s="126">
        <f>'7-6部门基本支出情况表'!D12</f>
        <v>18473.59</v>
      </c>
      <c r="O10" s="126"/>
      <c r="P10" s="126"/>
      <c r="Q10" s="126"/>
      <c r="R10" s="126"/>
    </row>
    <row r="11" spans="1:18" ht="13.5">
      <c r="A11" s="30"/>
      <c r="B11" s="30" t="s">
        <v>162</v>
      </c>
      <c r="C11" s="33" t="s">
        <v>81</v>
      </c>
      <c r="D11" s="151">
        <v>29.01</v>
      </c>
      <c r="E11" s="151">
        <v>29.01</v>
      </c>
      <c r="F11" s="126"/>
      <c r="G11" s="32"/>
      <c r="H11" s="32"/>
      <c r="I11" s="32"/>
      <c r="J11" s="30"/>
      <c r="K11" s="30" t="s">
        <v>162</v>
      </c>
      <c r="L11" s="33" t="s">
        <v>259</v>
      </c>
      <c r="M11" s="126">
        <f t="shared" si="1"/>
        <v>7.2</v>
      </c>
      <c r="N11" s="126">
        <f>'7-6部门基本支出情况表'!D13</f>
        <v>7.2</v>
      </c>
      <c r="O11" s="126"/>
      <c r="P11" s="126"/>
      <c r="Q11" s="126"/>
      <c r="R11" s="126"/>
    </row>
    <row r="12" spans="1:18" ht="13.5">
      <c r="A12" s="30"/>
      <c r="B12" s="30" t="s">
        <v>182</v>
      </c>
      <c r="C12" s="33" t="s">
        <v>83</v>
      </c>
      <c r="D12" s="151">
        <v>0</v>
      </c>
      <c r="E12" s="151"/>
      <c r="F12" s="126"/>
      <c r="G12" s="32"/>
      <c r="H12" s="32"/>
      <c r="I12" s="32"/>
      <c r="J12" s="30"/>
      <c r="K12" s="30" t="s">
        <v>164</v>
      </c>
      <c r="L12" s="33" t="s">
        <v>260</v>
      </c>
      <c r="M12" s="126">
        <f t="shared" si="1"/>
        <v>0</v>
      </c>
      <c r="N12" s="126">
        <f>'7-6部门基本支出情况表'!D14</f>
        <v>0</v>
      </c>
      <c r="O12" s="126"/>
      <c r="P12" s="126"/>
      <c r="Q12" s="126"/>
      <c r="R12" s="126"/>
    </row>
    <row r="13" spans="1:18" ht="13.5">
      <c r="A13" s="29" t="s">
        <v>261</v>
      </c>
      <c r="B13" s="29" t="s">
        <v>253</v>
      </c>
      <c r="C13" s="31" t="s">
        <v>262</v>
      </c>
      <c r="D13" s="150">
        <v>154.25</v>
      </c>
      <c r="E13" s="150">
        <v>154.25</v>
      </c>
      <c r="F13" s="127">
        <f>SUM(F14:F23)</f>
        <v>0</v>
      </c>
      <c r="G13" s="32"/>
      <c r="H13" s="32"/>
      <c r="I13" s="32"/>
      <c r="J13" s="30"/>
      <c r="K13" s="30" t="s">
        <v>166</v>
      </c>
      <c r="L13" s="33" t="s">
        <v>263</v>
      </c>
      <c r="M13" s="126">
        <f t="shared" si="1"/>
        <v>0</v>
      </c>
      <c r="N13" s="126">
        <f>'7-6部门基本支出情况表'!D15</f>
        <v>0</v>
      </c>
      <c r="O13" s="126"/>
      <c r="P13" s="126"/>
      <c r="Q13" s="126"/>
      <c r="R13" s="126"/>
    </row>
    <row r="14" spans="1:18" ht="13.5">
      <c r="A14" s="30"/>
      <c r="B14" s="30" t="s">
        <v>158</v>
      </c>
      <c r="C14" s="33" t="s">
        <v>264</v>
      </c>
      <c r="D14" s="151">
        <v>19.22</v>
      </c>
      <c r="E14" s="151">
        <v>19.22</v>
      </c>
      <c r="F14" s="126"/>
      <c r="G14" s="32"/>
      <c r="H14" s="32"/>
      <c r="I14" s="32"/>
      <c r="J14" s="30"/>
      <c r="K14" s="30" t="s">
        <v>168</v>
      </c>
      <c r="L14" s="33" t="s">
        <v>265</v>
      </c>
      <c r="M14" s="126">
        <f t="shared" si="1"/>
        <v>5707.46</v>
      </c>
      <c r="N14" s="126">
        <f>'7-6部门基本支出情况表'!D16</f>
        <v>5707.46</v>
      </c>
      <c r="O14" s="126"/>
      <c r="P14" s="126"/>
      <c r="Q14" s="126"/>
      <c r="R14" s="126"/>
    </row>
    <row r="15" spans="1:18" ht="13.5">
      <c r="A15" s="30"/>
      <c r="B15" s="30" t="s">
        <v>160</v>
      </c>
      <c r="C15" s="33" t="s">
        <v>266</v>
      </c>
      <c r="D15" s="151">
        <v>0</v>
      </c>
      <c r="E15" s="151"/>
      <c r="F15" s="126"/>
      <c r="G15" s="32"/>
      <c r="H15" s="32"/>
      <c r="I15" s="32"/>
      <c r="J15" s="30"/>
      <c r="K15" s="30" t="s">
        <v>170</v>
      </c>
      <c r="L15" s="33" t="s">
        <v>267</v>
      </c>
      <c r="M15" s="126">
        <f t="shared" si="1"/>
        <v>19.29</v>
      </c>
      <c r="N15" s="126">
        <f>'7-6部门基本支出情况表'!D17</f>
        <v>19.29</v>
      </c>
      <c r="O15" s="126"/>
      <c r="P15" s="126"/>
      <c r="Q15" s="126"/>
      <c r="R15" s="126"/>
    </row>
    <row r="16" spans="1:18" ht="13.5">
      <c r="A16" s="30"/>
      <c r="B16" s="30" t="s">
        <v>162</v>
      </c>
      <c r="C16" s="33" t="s">
        <v>268</v>
      </c>
      <c r="D16" s="151">
        <v>1.6</v>
      </c>
      <c r="E16" s="151">
        <v>1.6</v>
      </c>
      <c r="F16" s="126"/>
      <c r="G16" s="32"/>
      <c r="H16" s="32"/>
      <c r="I16" s="32"/>
      <c r="J16" s="30"/>
      <c r="K16" s="30" t="s">
        <v>172</v>
      </c>
      <c r="L16" s="33" t="s">
        <v>269</v>
      </c>
      <c r="M16" s="126">
        <f t="shared" si="1"/>
        <v>3567.16</v>
      </c>
      <c r="N16" s="126">
        <f>'7-6部门基本支出情况表'!D18</f>
        <v>3567.16</v>
      </c>
      <c r="O16" s="126"/>
      <c r="P16" s="126"/>
      <c r="Q16" s="126"/>
      <c r="R16" s="126"/>
    </row>
    <row r="17" spans="1:18" ht="13.5">
      <c r="A17" s="30"/>
      <c r="B17" s="30" t="s">
        <v>188</v>
      </c>
      <c r="C17" s="33" t="s">
        <v>270</v>
      </c>
      <c r="D17" s="151">
        <v>0</v>
      </c>
      <c r="E17" s="151"/>
      <c r="F17" s="126"/>
      <c r="G17" s="32"/>
      <c r="H17" s="32"/>
      <c r="I17" s="32"/>
      <c r="J17" s="30"/>
      <c r="K17" s="30" t="s">
        <v>174</v>
      </c>
      <c r="L17" s="33" t="s">
        <v>271</v>
      </c>
      <c r="M17" s="126">
        <f t="shared" si="1"/>
        <v>1655.15</v>
      </c>
      <c r="N17" s="126">
        <f>'7-6部门基本支出情况表'!D19</f>
        <v>1655.15</v>
      </c>
      <c r="O17" s="126"/>
      <c r="P17" s="126"/>
      <c r="Q17" s="126"/>
      <c r="R17" s="126"/>
    </row>
    <row r="18" spans="1:18" ht="13.5">
      <c r="A18" s="30"/>
      <c r="B18" s="30" t="s">
        <v>190</v>
      </c>
      <c r="C18" s="33" t="s">
        <v>272</v>
      </c>
      <c r="D18" s="151">
        <v>0</v>
      </c>
      <c r="E18" s="151"/>
      <c r="F18" s="126"/>
      <c r="G18" s="32"/>
      <c r="H18" s="32"/>
      <c r="I18" s="32"/>
      <c r="J18" s="30"/>
      <c r="K18" s="30" t="s">
        <v>176</v>
      </c>
      <c r="L18" s="33" t="s">
        <v>273</v>
      </c>
      <c r="M18" s="126">
        <f t="shared" si="1"/>
        <v>795.26</v>
      </c>
      <c r="N18" s="126">
        <f>'7-6部门基本支出情况表'!D20</f>
        <v>795.26</v>
      </c>
      <c r="O18" s="126"/>
      <c r="P18" s="126"/>
      <c r="Q18" s="126"/>
      <c r="R18" s="126"/>
    </row>
    <row r="19" spans="1:18" ht="13.5">
      <c r="A19" s="30"/>
      <c r="B19" s="30" t="s">
        <v>164</v>
      </c>
      <c r="C19" s="33" t="s">
        <v>87</v>
      </c>
      <c r="D19" s="151">
        <v>1.26</v>
      </c>
      <c r="E19" s="151">
        <v>1.26</v>
      </c>
      <c r="F19" s="126"/>
      <c r="G19" s="32"/>
      <c r="H19" s="32"/>
      <c r="I19" s="32"/>
      <c r="J19" s="30"/>
      <c r="K19" s="30" t="s">
        <v>178</v>
      </c>
      <c r="L19" s="33" t="s">
        <v>81</v>
      </c>
      <c r="M19" s="126">
        <f t="shared" si="1"/>
        <v>4450.76</v>
      </c>
      <c r="N19" s="126">
        <f>'7-6部门基本支出情况表'!D21</f>
        <v>4450.76</v>
      </c>
      <c r="O19" s="126"/>
      <c r="P19" s="126"/>
      <c r="Q19" s="126"/>
      <c r="R19" s="126"/>
    </row>
    <row r="20" spans="1:18" ht="13.5">
      <c r="A20" s="30"/>
      <c r="B20" s="30" t="s">
        <v>166</v>
      </c>
      <c r="C20" s="33" t="s">
        <v>274</v>
      </c>
      <c r="D20" s="151">
        <v>0</v>
      </c>
      <c r="E20" s="151"/>
      <c r="F20" s="126"/>
      <c r="G20" s="32"/>
      <c r="H20" s="32"/>
      <c r="I20" s="32"/>
      <c r="J20" s="30"/>
      <c r="K20" s="30" t="s">
        <v>180</v>
      </c>
      <c r="L20" s="33" t="s">
        <v>275</v>
      </c>
      <c r="M20" s="126">
        <f t="shared" si="1"/>
        <v>0</v>
      </c>
      <c r="N20" s="126">
        <f>'7-6部门基本支出情况表'!D22</f>
        <v>0</v>
      </c>
      <c r="O20" s="126"/>
      <c r="P20" s="126"/>
      <c r="Q20" s="126"/>
      <c r="R20" s="126"/>
    </row>
    <row r="21" spans="1:18" ht="13.5">
      <c r="A21" s="30"/>
      <c r="B21" s="30" t="s">
        <v>168</v>
      </c>
      <c r="C21" s="33" t="s">
        <v>276</v>
      </c>
      <c r="D21" s="151">
        <v>3.17</v>
      </c>
      <c r="E21" s="151">
        <v>3.17</v>
      </c>
      <c r="F21" s="126"/>
      <c r="G21" s="32"/>
      <c r="H21" s="32"/>
      <c r="I21" s="32"/>
      <c r="J21" s="30"/>
      <c r="K21" s="30" t="s">
        <v>182</v>
      </c>
      <c r="L21" s="33" t="s">
        <v>83</v>
      </c>
      <c r="M21" s="126">
        <f t="shared" si="1"/>
        <v>31.11</v>
      </c>
      <c r="N21" s="126">
        <f>'7-6部门基本支出情况表'!D23</f>
        <v>31.11</v>
      </c>
      <c r="O21" s="126"/>
      <c r="P21" s="126"/>
      <c r="Q21" s="126"/>
      <c r="R21" s="126"/>
    </row>
    <row r="22" spans="1:18" ht="13.5">
      <c r="A22" s="30"/>
      <c r="B22" s="30" t="s">
        <v>170</v>
      </c>
      <c r="C22" s="33" t="s">
        <v>277</v>
      </c>
      <c r="D22" s="151">
        <v>0</v>
      </c>
      <c r="E22" s="151"/>
      <c r="F22" s="126"/>
      <c r="G22" s="32"/>
      <c r="H22" s="32"/>
      <c r="I22" s="32"/>
      <c r="J22" s="29" t="s">
        <v>278</v>
      </c>
      <c r="K22" s="29" t="s">
        <v>253</v>
      </c>
      <c r="L22" s="31" t="s">
        <v>184</v>
      </c>
      <c r="M22" s="127">
        <f aca="true" t="shared" si="2" ref="M22:R22">SUM(M23:M49)</f>
        <v>3436.55</v>
      </c>
      <c r="N22" s="127">
        <f t="shared" si="2"/>
        <v>3435.05</v>
      </c>
      <c r="O22" s="127">
        <f t="shared" si="2"/>
        <v>1.5</v>
      </c>
      <c r="P22" s="127">
        <f t="shared" si="2"/>
        <v>0</v>
      </c>
      <c r="Q22" s="127">
        <f t="shared" si="2"/>
        <v>0</v>
      </c>
      <c r="R22" s="127">
        <f t="shared" si="2"/>
        <v>0</v>
      </c>
    </row>
    <row r="23" spans="1:18" ht="13.5">
      <c r="A23" s="30"/>
      <c r="B23" s="30" t="s">
        <v>182</v>
      </c>
      <c r="C23" s="33" t="s">
        <v>279</v>
      </c>
      <c r="D23" s="151">
        <v>0</v>
      </c>
      <c r="E23" s="151">
        <v>129</v>
      </c>
      <c r="F23" s="126"/>
      <c r="G23" s="32"/>
      <c r="H23" s="32"/>
      <c r="I23" s="32"/>
      <c r="J23" s="30"/>
      <c r="K23" s="30" t="s">
        <v>158</v>
      </c>
      <c r="L23" s="33" t="s">
        <v>280</v>
      </c>
      <c r="M23" s="126">
        <f aca="true" t="shared" si="3" ref="M23:M49">N23+O23</f>
        <v>1180.07</v>
      </c>
      <c r="N23" s="126">
        <f>'7-6部门基本支出情况表'!D25</f>
        <v>1180.07</v>
      </c>
      <c r="O23" s="126"/>
      <c r="P23" s="126"/>
      <c r="Q23" s="126"/>
      <c r="R23" s="126"/>
    </row>
    <row r="24" spans="1:18" ht="13.5">
      <c r="A24" s="29" t="s">
        <v>281</v>
      </c>
      <c r="B24" s="29" t="s">
        <v>253</v>
      </c>
      <c r="C24" s="31" t="s">
        <v>282</v>
      </c>
      <c r="D24" s="152"/>
      <c r="E24" s="152"/>
      <c r="F24" s="32"/>
      <c r="G24" s="32"/>
      <c r="H24" s="32"/>
      <c r="I24" s="32"/>
      <c r="J24" s="30"/>
      <c r="K24" s="30" t="s">
        <v>160</v>
      </c>
      <c r="L24" s="33" t="s">
        <v>283</v>
      </c>
      <c r="M24" s="126">
        <f t="shared" si="3"/>
        <v>17.62</v>
      </c>
      <c r="N24" s="126">
        <f>'7-6部门基本支出情况表'!D26</f>
        <v>17.62</v>
      </c>
      <c r="O24" s="126"/>
      <c r="P24" s="126"/>
      <c r="Q24" s="126"/>
      <c r="R24" s="126"/>
    </row>
    <row r="25" spans="1:18" ht="13.5">
      <c r="A25" s="30"/>
      <c r="B25" s="30" t="s">
        <v>158</v>
      </c>
      <c r="C25" s="33" t="s">
        <v>284</v>
      </c>
      <c r="D25" s="153"/>
      <c r="E25" s="153"/>
      <c r="F25" s="32"/>
      <c r="G25" s="32"/>
      <c r="H25" s="32"/>
      <c r="I25" s="32"/>
      <c r="J25" s="30"/>
      <c r="K25" s="30" t="s">
        <v>162</v>
      </c>
      <c r="L25" s="33" t="s">
        <v>285</v>
      </c>
      <c r="M25" s="126">
        <f t="shared" si="3"/>
        <v>0</v>
      </c>
      <c r="N25" s="126">
        <f>'7-6部门基本支出情况表'!D27</f>
        <v>0</v>
      </c>
      <c r="O25" s="126"/>
      <c r="P25" s="126"/>
      <c r="Q25" s="126"/>
      <c r="R25" s="126"/>
    </row>
    <row r="26" spans="1:18" ht="13.5">
      <c r="A26" s="30"/>
      <c r="B26" s="30" t="s">
        <v>160</v>
      </c>
      <c r="C26" s="33" t="s">
        <v>286</v>
      </c>
      <c r="D26" s="32"/>
      <c r="E26" s="32"/>
      <c r="F26" s="32"/>
      <c r="G26" s="32"/>
      <c r="H26" s="32"/>
      <c r="I26" s="32"/>
      <c r="J26" s="30"/>
      <c r="K26" s="30" t="s">
        <v>188</v>
      </c>
      <c r="L26" s="33" t="s">
        <v>287</v>
      </c>
      <c r="M26" s="126">
        <f t="shared" si="3"/>
        <v>1.42</v>
      </c>
      <c r="N26" s="126">
        <f>'7-6部门基本支出情况表'!D28</f>
        <v>1.42</v>
      </c>
      <c r="O26" s="126"/>
      <c r="P26" s="126"/>
      <c r="Q26" s="126"/>
      <c r="R26" s="126"/>
    </row>
    <row r="27" spans="1:18" ht="13.5">
      <c r="A27" s="30"/>
      <c r="B27" s="30" t="s">
        <v>162</v>
      </c>
      <c r="C27" s="33" t="s">
        <v>288</v>
      </c>
      <c r="D27" s="32"/>
      <c r="E27" s="32"/>
      <c r="F27" s="32"/>
      <c r="G27" s="32"/>
      <c r="H27" s="32"/>
      <c r="I27" s="32"/>
      <c r="J27" s="30"/>
      <c r="K27" s="30" t="s">
        <v>190</v>
      </c>
      <c r="L27" s="33" t="s">
        <v>289</v>
      </c>
      <c r="M27" s="126">
        <f t="shared" si="3"/>
        <v>45.63</v>
      </c>
      <c r="N27" s="126">
        <f>'7-6部门基本支出情况表'!D29</f>
        <v>44.13</v>
      </c>
      <c r="O27" s="126">
        <v>1.5</v>
      </c>
      <c r="P27" s="126"/>
      <c r="Q27" s="126"/>
      <c r="R27" s="126"/>
    </row>
    <row r="28" spans="1:18" ht="13.5">
      <c r="A28" s="30"/>
      <c r="B28" s="30" t="s">
        <v>190</v>
      </c>
      <c r="C28" s="33" t="s">
        <v>290</v>
      </c>
      <c r="D28" s="32"/>
      <c r="E28" s="32"/>
      <c r="F28" s="32"/>
      <c r="G28" s="32"/>
      <c r="H28" s="32"/>
      <c r="I28" s="32"/>
      <c r="J28" s="30"/>
      <c r="K28" s="30" t="s">
        <v>164</v>
      </c>
      <c r="L28" s="33" t="s">
        <v>291</v>
      </c>
      <c r="M28" s="126">
        <f t="shared" si="3"/>
        <v>57.08</v>
      </c>
      <c r="N28" s="126">
        <f>'7-6部门基本支出情况表'!D30</f>
        <v>57.08</v>
      </c>
      <c r="O28" s="126"/>
      <c r="P28" s="126"/>
      <c r="Q28" s="126"/>
      <c r="R28" s="126"/>
    </row>
    <row r="29" spans="1:18" ht="13.5">
      <c r="A29" s="30"/>
      <c r="B29" s="30" t="s">
        <v>164</v>
      </c>
      <c r="C29" s="33" t="s">
        <v>292</v>
      </c>
      <c r="D29" s="32"/>
      <c r="E29" s="32"/>
      <c r="F29" s="32"/>
      <c r="G29" s="32"/>
      <c r="H29" s="32"/>
      <c r="I29" s="32"/>
      <c r="J29" s="30"/>
      <c r="K29" s="30" t="s">
        <v>166</v>
      </c>
      <c r="L29" s="33" t="s">
        <v>293</v>
      </c>
      <c r="M29" s="126">
        <f t="shared" si="3"/>
        <v>15.95</v>
      </c>
      <c r="N29" s="126">
        <f>'7-6部门基本支出情况表'!D31</f>
        <v>15.95</v>
      </c>
      <c r="O29" s="126"/>
      <c r="P29" s="126"/>
      <c r="Q29" s="126"/>
      <c r="R29" s="126"/>
    </row>
    <row r="30" spans="1:18" ht="13.5">
      <c r="A30" s="30"/>
      <c r="B30" s="30" t="s">
        <v>166</v>
      </c>
      <c r="C30" s="33" t="s">
        <v>294</v>
      </c>
      <c r="D30" s="32"/>
      <c r="E30" s="32"/>
      <c r="F30" s="32"/>
      <c r="G30" s="32"/>
      <c r="H30" s="32"/>
      <c r="I30" s="32"/>
      <c r="J30" s="30"/>
      <c r="K30" s="30" t="s">
        <v>168</v>
      </c>
      <c r="L30" s="33" t="s">
        <v>295</v>
      </c>
      <c r="M30" s="126">
        <f t="shared" si="3"/>
        <v>0</v>
      </c>
      <c r="N30" s="126">
        <f>'7-6部门基本支出情况表'!D32</f>
        <v>0</v>
      </c>
      <c r="O30" s="126"/>
      <c r="P30" s="126"/>
      <c r="Q30" s="126"/>
      <c r="R30" s="126"/>
    </row>
    <row r="31" spans="1:18" ht="13.5">
      <c r="A31" s="30"/>
      <c r="B31" s="30" t="s">
        <v>182</v>
      </c>
      <c r="C31" s="33" t="s">
        <v>296</v>
      </c>
      <c r="D31" s="32"/>
      <c r="E31" s="32"/>
      <c r="F31" s="32"/>
      <c r="G31" s="32"/>
      <c r="H31" s="32"/>
      <c r="I31" s="32"/>
      <c r="J31" s="30"/>
      <c r="K31" s="30" t="s">
        <v>170</v>
      </c>
      <c r="L31" s="33" t="s">
        <v>297</v>
      </c>
      <c r="M31" s="126">
        <f t="shared" si="3"/>
        <v>22.5</v>
      </c>
      <c r="N31" s="126">
        <f>'7-6部门基本支出情况表'!D33</f>
        <v>22.5</v>
      </c>
      <c r="O31" s="126"/>
      <c r="P31" s="126"/>
      <c r="Q31" s="126"/>
      <c r="R31" s="126"/>
    </row>
    <row r="32" spans="1:18" ht="13.5">
      <c r="A32" s="29" t="s">
        <v>298</v>
      </c>
      <c r="B32" s="29" t="s">
        <v>253</v>
      </c>
      <c r="C32" s="31" t="s">
        <v>299</v>
      </c>
      <c r="D32" s="32"/>
      <c r="E32" s="32"/>
      <c r="F32" s="32"/>
      <c r="G32" s="32"/>
      <c r="H32" s="32"/>
      <c r="I32" s="32"/>
      <c r="J32" s="30"/>
      <c r="K32" s="30" t="s">
        <v>174</v>
      </c>
      <c r="L32" s="33" t="s">
        <v>300</v>
      </c>
      <c r="M32" s="126">
        <f t="shared" si="3"/>
        <v>71.77</v>
      </c>
      <c r="N32" s="126">
        <f>'7-6部门基本支出情况表'!D34</f>
        <v>71.77</v>
      </c>
      <c r="O32" s="126"/>
      <c r="P32" s="126"/>
      <c r="Q32" s="126"/>
      <c r="R32" s="126"/>
    </row>
    <row r="33" spans="1:18" ht="13.5">
      <c r="A33" s="30"/>
      <c r="B33" s="30" t="s">
        <v>158</v>
      </c>
      <c r="C33" s="33" t="s">
        <v>284</v>
      </c>
      <c r="D33" s="32"/>
      <c r="E33" s="32"/>
      <c r="F33" s="32"/>
      <c r="G33" s="32"/>
      <c r="H33" s="32"/>
      <c r="I33" s="32"/>
      <c r="J33" s="30"/>
      <c r="K33" s="30" t="s">
        <v>176</v>
      </c>
      <c r="L33" s="33" t="s">
        <v>274</v>
      </c>
      <c r="M33" s="126">
        <f t="shared" si="3"/>
        <v>0</v>
      </c>
      <c r="N33" s="126">
        <f>'7-6部门基本支出情况表'!D35</f>
        <v>0</v>
      </c>
      <c r="O33" s="126"/>
      <c r="P33" s="126"/>
      <c r="Q33" s="126"/>
      <c r="R33" s="126"/>
    </row>
    <row r="34" spans="1:18" ht="13.5">
      <c r="A34" s="30"/>
      <c r="B34" s="30" t="s">
        <v>160</v>
      </c>
      <c r="C34" s="33" t="s">
        <v>286</v>
      </c>
      <c r="D34" s="32"/>
      <c r="E34" s="32"/>
      <c r="F34" s="32"/>
      <c r="G34" s="32"/>
      <c r="H34" s="32"/>
      <c r="I34" s="32"/>
      <c r="J34" s="30"/>
      <c r="K34" s="30" t="s">
        <v>178</v>
      </c>
      <c r="L34" s="33" t="s">
        <v>277</v>
      </c>
      <c r="M34" s="126">
        <f t="shared" si="3"/>
        <v>192.32</v>
      </c>
      <c r="N34" s="126">
        <f>'7-6部门基本支出情况表'!D36</f>
        <v>192.32</v>
      </c>
      <c r="O34" s="126"/>
      <c r="P34" s="126"/>
      <c r="Q34" s="126"/>
      <c r="R34" s="126"/>
    </row>
    <row r="35" spans="1:18" ht="13.5">
      <c r="A35" s="30"/>
      <c r="B35" s="30" t="s">
        <v>162</v>
      </c>
      <c r="C35" s="33" t="s">
        <v>288</v>
      </c>
      <c r="D35" s="32"/>
      <c r="E35" s="32"/>
      <c r="F35" s="32"/>
      <c r="G35" s="32"/>
      <c r="H35" s="32"/>
      <c r="I35" s="32"/>
      <c r="J35" s="30"/>
      <c r="K35" s="30" t="s">
        <v>180</v>
      </c>
      <c r="L35" s="33" t="s">
        <v>301</v>
      </c>
      <c r="M35" s="126">
        <f t="shared" si="3"/>
        <v>1.5</v>
      </c>
      <c r="N35" s="126">
        <f>'7-6部门基本支出情况表'!D37</f>
        <v>1.5</v>
      </c>
      <c r="O35" s="126"/>
      <c r="P35" s="126"/>
      <c r="Q35" s="126"/>
      <c r="R35" s="126"/>
    </row>
    <row r="36" spans="1:18" ht="13.5">
      <c r="A36" s="30"/>
      <c r="B36" s="30" t="s">
        <v>188</v>
      </c>
      <c r="C36" s="33" t="s">
        <v>292</v>
      </c>
      <c r="D36" s="32"/>
      <c r="E36" s="32"/>
      <c r="F36" s="32"/>
      <c r="G36" s="32"/>
      <c r="H36" s="32"/>
      <c r="I36" s="32"/>
      <c r="J36" s="30"/>
      <c r="K36" s="30" t="s">
        <v>200</v>
      </c>
      <c r="L36" s="33" t="s">
        <v>266</v>
      </c>
      <c r="M36" s="126">
        <f t="shared" si="3"/>
        <v>13.92</v>
      </c>
      <c r="N36" s="126">
        <f>'7-6部门基本支出情况表'!D38</f>
        <v>13.92</v>
      </c>
      <c r="O36" s="126"/>
      <c r="P36" s="126"/>
      <c r="Q36" s="126"/>
      <c r="R36" s="126"/>
    </row>
    <row r="37" spans="1:18" ht="13.5">
      <c r="A37" s="30"/>
      <c r="B37" s="30" t="s">
        <v>190</v>
      </c>
      <c r="C37" s="33" t="s">
        <v>294</v>
      </c>
      <c r="D37" s="32"/>
      <c r="E37" s="32"/>
      <c r="F37" s="32"/>
      <c r="G37" s="32"/>
      <c r="H37" s="32"/>
      <c r="I37" s="32"/>
      <c r="J37" s="30"/>
      <c r="K37" s="30" t="s">
        <v>202</v>
      </c>
      <c r="L37" s="33" t="s">
        <v>268</v>
      </c>
      <c r="M37" s="126">
        <f t="shared" si="3"/>
        <v>586.02</v>
      </c>
      <c r="N37" s="126">
        <f>'7-6部门基本支出情况表'!D39</f>
        <v>586.02</v>
      </c>
      <c r="O37" s="126"/>
      <c r="P37" s="126"/>
      <c r="Q37" s="126"/>
      <c r="R37" s="126"/>
    </row>
    <row r="38" spans="1:18" ht="13.5">
      <c r="A38" s="30"/>
      <c r="B38" s="30" t="s">
        <v>182</v>
      </c>
      <c r="C38" s="33" t="s">
        <v>296</v>
      </c>
      <c r="D38" s="32"/>
      <c r="E38" s="32"/>
      <c r="F38" s="32"/>
      <c r="G38" s="32"/>
      <c r="H38" s="32"/>
      <c r="I38" s="32"/>
      <c r="J38" s="30"/>
      <c r="K38" s="30" t="s">
        <v>204</v>
      </c>
      <c r="L38" s="33" t="s">
        <v>87</v>
      </c>
      <c r="M38" s="126">
        <f t="shared" si="3"/>
        <v>49.48</v>
      </c>
      <c r="N38" s="126">
        <f>'7-6部门基本支出情况表'!D40</f>
        <v>49.48</v>
      </c>
      <c r="O38" s="126"/>
      <c r="P38" s="126"/>
      <c r="Q38" s="126"/>
      <c r="R38" s="126"/>
    </row>
    <row r="39" spans="1:18" ht="13.5">
      <c r="A39" s="29" t="s">
        <v>302</v>
      </c>
      <c r="B39" s="29" t="s">
        <v>253</v>
      </c>
      <c r="C39" s="31" t="s">
        <v>303</v>
      </c>
      <c r="D39" s="127">
        <f>SUM(D40:D42)</f>
        <v>52466.01</v>
      </c>
      <c r="E39" s="127">
        <f>SUM(E40:E42)</f>
        <v>52464.51</v>
      </c>
      <c r="F39" s="127">
        <f>SUM(F40:F42)</f>
        <v>1.5</v>
      </c>
      <c r="G39" s="32"/>
      <c r="H39" s="32"/>
      <c r="I39" s="32"/>
      <c r="J39" s="30"/>
      <c r="K39" s="30" t="s">
        <v>206</v>
      </c>
      <c r="L39" s="33" t="s">
        <v>304</v>
      </c>
      <c r="M39" s="126">
        <f t="shared" si="3"/>
        <v>24.75</v>
      </c>
      <c r="N39" s="126">
        <f>'7-6部门基本支出情况表'!D41</f>
        <v>24.75</v>
      </c>
      <c r="O39" s="126"/>
      <c r="P39" s="126"/>
      <c r="Q39" s="126"/>
      <c r="R39" s="126"/>
    </row>
    <row r="40" spans="1:18" ht="13.5">
      <c r="A40" s="30"/>
      <c r="B40" s="30" t="s">
        <v>158</v>
      </c>
      <c r="C40" s="33" t="s">
        <v>157</v>
      </c>
      <c r="D40" s="126">
        <f>E40+F40</f>
        <v>49183.71</v>
      </c>
      <c r="E40" s="32">
        <v>49183.71</v>
      </c>
      <c r="F40" s="32"/>
      <c r="G40" s="32"/>
      <c r="H40" s="32"/>
      <c r="I40" s="32"/>
      <c r="J40" s="30"/>
      <c r="K40" s="30" t="s">
        <v>208</v>
      </c>
      <c r="L40" s="33" t="s">
        <v>305</v>
      </c>
      <c r="M40" s="126">
        <f t="shared" si="3"/>
        <v>0</v>
      </c>
      <c r="N40" s="126">
        <f>'7-6部门基本支出情况表'!D42</f>
        <v>0</v>
      </c>
      <c r="O40" s="126"/>
      <c r="P40" s="126"/>
      <c r="Q40" s="126"/>
      <c r="R40" s="126"/>
    </row>
    <row r="41" spans="1:18" ht="13.5">
      <c r="A41" s="30"/>
      <c r="B41" s="30" t="s">
        <v>160</v>
      </c>
      <c r="C41" s="33" t="s">
        <v>184</v>
      </c>
      <c r="D41" s="126">
        <f>E41+F41</f>
        <v>3282.3</v>
      </c>
      <c r="E41" s="32">
        <v>3280.8</v>
      </c>
      <c r="F41" s="32">
        <v>1.5</v>
      </c>
      <c r="G41" s="32"/>
      <c r="H41" s="32"/>
      <c r="I41" s="32"/>
      <c r="J41" s="30"/>
      <c r="K41" s="30" t="s">
        <v>210</v>
      </c>
      <c r="L41" s="33" t="s">
        <v>306</v>
      </c>
      <c r="M41" s="126">
        <f t="shared" si="3"/>
        <v>0</v>
      </c>
      <c r="N41" s="126">
        <f>'7-6部门基本支出情况表'!D43</f>
        <v>0</v>
      </c>
      <c r="O41" s="126"/>
      <c r="P41" s="126"/>
      <c r="Q41" s="126"/>
      <c r="R41" s="126"/>
    </row>
    <row r="42" spans="1:18" ht="13.5">
      <c r="A42" s="30"/>
      <c r="B42" s="30" t="s">
        <v>182</v>
      </c>
      <c r="C42" s="33" t="s">
        <v>307</v>
      </c>
      <c r="D42" s="126">
        <f>E42+F42</f>
        <v>0</v>
      </c>
      <c r="E42" s="32"/>
      <c r="F42" s="32"/>
      <c r="G42" s="32"/>
      <c r="H42" s="32"/>
      <c r="I42" s="32"/>
      <c r="J42" s="30"/>
      <c r="K42" s="30" t="s">
        <v>212</v>
      </c>
      <c r="L42" s="33" t="s">
        <v>308</v>
      </c>
      <c r="M42" s="126">
        <f t="shared" si="3"/>
        <v>138.89</v>
      </c>
      <c r="N42" s="126">
        <f>'7-6部门基本支出情况表'!D44</f>
        <v>138.89</v>
      </c>
      <c r="O42" s="126"/>
      <c r="P42" s="126"/>
      <c r="Q42" s="126"/>
      <c r="R42" s="126"/>
    </row>
    <row r="43" spans="1:18" ht="13.5">
      <c r="A43" s="29" t="s">
        <v>309</v>
      </c>
      <c r="B43" s="29" t="s">
        <v>253</v>
      </c>
      <c r="C43" s="31" t="s">
        <v>310</v>
      </c>
      <c r="D43" s="32"/>
      <c r="E43" s="32"/>
      <c r="F43" s="32"/>
      <c r="G43" s="32"/>
      <c r="H43" s="32"/>
      <c r="I43" s="32"/>
      <c r="J43" s="30"/>
      <c r="K43" s="30" t="s">
        <v>214</v>
      </c>
      <c r="L43" s="33" t="s">
        <v>272</v>
      </c>
      <c r="M43" s="126">
        <f t="shared" si="3"/>
        <v>0</v>
      </c>
      <c r="N43" s="126">
        <f>'7-6部门基本支出情况表'!D45</f>
        <v>0</v>
      </c>
      <c r="O43" s="126"/>
      <c r="P43" s="126"/>
      <c r="Q43" s="126"/>
      <c r="R43" s="126"/>
    </row>
    <row r="44" spans="1:18" ht="13.5">
      <c r="A44" s="30"/>
      <c r="B44" s="30" t="s">
        <v>158</v>
      </c>
      <c r="C44" s="33" t="s">
        <v>311</v>
      </c>
      <c r="D44" s="32"/>
      <c r="E44" s="32"/>
      <c r="F44" s="32"/>
      <c r="G44" s="32"/>
      <c r="H44" s="32"/>
      <c r="I44" s="32"/>
      <c r="J44" s="30"/>
      <c r="K44" s="30" t="s">
        <v>216</v>
      </c>
      <c r="L44" s="33" t="s">
        <v>89</v>
      </c>
      <c r="M44" s="126">
        <f t="shared" si="3"/>
        <v>588.97</v>
      </c>
      <c r="N44" s="126">
        <f>'7-6部门基本支出情况表'!D46</f>
        <v>588.97</v>
      </c>
      <c r="O44" s="126"/>
      <c r="P44" s="126"/>
      <c r="Q44" s="126"/>
      <c r="R44" s="126"/>
    </row>
    <row r="45" spans="1:18" ht="13.5">
      <c r="A45" s="30"/>
      <c r="B45" s="30" t="s">
        <v>160</v>
      </c>
      <c r="C45" s="33" t="s">
        <v>312</v>
      </c>
      <c r="D45" s="32"/>
      <c r="E45" s="32"/>
      <c r="F45" s="32"/>
      <c r="G45" s="32"/>
      <c r="H45" s="32"/>
      <c r="I45" s="32"/>
      <c r="J45" s="30"/>
      <c r="K45" s="30" t="s">
        <v>218</v>
      </c>
      <c r="L45" s="33" t="s">
        <v>313</v>
      </c>
      <c r="M45" s="126">
        <f t="shared" si="3"/>
        <v>408.23</v>
      </c>
      <c r="N45" s="126">
        <f>'7-6部门基本支出情况表'!D47</f>
        <v>408.23</v>
      </c>
      <c r="O45" s="126"/>
      <c r="P45" s="126"/>
      <c r="Q45" s="126"/>
      <c r="R45" s="126"/>
    </row>
    <row r="46" spans="1:18" ht="13.5">
      <c r="A46" s="29" t="s">
        <v>314</v>
      </c>
      <c r="B46" s="29" t="s">
        <v>253</v>
      </c>
      <c r="C46" s="31" t="s">
        <v>315</v>
      </c>
      <c r="D46" s="32"/>
      <c r="E46" s="32"/>
      <c r="F46" s="32"/>
      <c r="G46" s="32"/>
      <c r="H46" s="32"/>
      <c r="I46" s="32"/>
      <c r="J46" s="30"/>
      <c r="K46" s="30" t="s">
        <v>220</v>
      </c>
      <c r="L46" s="33" t="s">
        <v>276</v>
      </c>
      <c r="M46" s="126">
        <f t="shared" si="3"/>
        <v>1.56</v>
      </c>
      <c r="N46" s="126">
        <f>'7-6部门基本支出情况表'!D48</f>
        <v>1.56</v>
      </c>
      <c r="O46" s="126"/>
      <c r="P46" s="126"/>
      <c r="Q46" s="126"/>
      <c r="R46" s="126"/>
    </row>
    <row r="47" spans="1:18" ht="13.5">
      <c r="A47" s="30"/>
      <c r="B47" s="30" t="s">
        <v>158</v>
      </c>
      <c r="C47" s="33" t="s">
        <v>316</v>
      </c>
      <c r="D47" s="32"/>
      <c r="E47" s="32"/>
      <c r="F47" s="32"/>
      <c r="G47" s="32"/>
      <c r="H47" s="32"/>
      <c r="I47" s="32"/>
      <c r="J47" s="30"/>
      <c r="K47" s="30" t="s">
        <v>222</v>
      </c>
      <c r="L47" s="33" t="s">
        <v>317</v>
      </c>
      <c r="M47" s="126">
        <f t="shared" si="3"/>
        <v>6.75</v>
      </c>
      <c r="N47" s="126">
        <f>'7-6部门基本支出情况表'!D49</f>
        <v>6.75</v>
      </c>
      <c r="O47" s="126"/>
      <c r="P47" s="126"/>
      <c r="Q47" s="126"/>
      <c r="R47" s="126"/>
    </row>
    <row r="48" spans="1:18" ht="13.5">
      <c r="A48" s="30"/>
      <c r="B48" s="30" t="s">
        <v>160</v>
      </c>
      <c r="C48" s="33" t="s">
        <v>318</v>
      </c>
      <c r="D48" s="32"/>
      <c r="E48" s="32"/>
      <c r="F48" s="32"/>
      <c r="G48" s="32"/>
      <c r="H48" s="32"/>
      <c r="I48" s="32"/>
      <c r="J48" s="30"/>
      <c r="K48" s="30" t="s">
        <v>224</v>
      </c>
      <c r="L48" s="33" t="s">
        <v>319</v>
      </c>
      <c r="M48" s="126">
        <f t="shared" si="3"/>
        <v>0</v>
      </c>
      <c r="N48" s="126">
        <f>'7-6部门基本支出情况表'!D50</f>
        <v>0</v>
      </c>
      <c r="O48" s="126"/>
      <c r="P48" s="126"/>
      <c r="Q48" s="126"/>
      <c r="R48" s="126"/>
    </row>
    <row r="49" spans="1:18" ht="13.5">
      <c r="A49" s="30"/>
      <c r="B49" s="30" t="s">
        <v>182</v>
      </c>
      <c r="C49" s="33" t="s">
        <v>320</v>
      </c>
      <c r="D49" s="32"/>
      <c r="E49" s="32"/>
      <c r="F49" s="32"/>
      <c r="G49" s="32"/>
      <c r="H49" s="32"/>
      <c r="I49" s="32"/>
      <c r="J49" s="30"/>
      <c r="K49" s="30" t="s">
        <v>182</v>
      </c>
      <c r="L49" s="33" t="s">
        <v>279</v>
      </c>
      <c r="M49" s="126">
        <f t="shared" si="3"/>
        <v>12.12</v>
      </c>
      <c r="N49" s="126">
        <f>'7-6部门基本支出情况表'!D51</f>
        <v>12.12</v>
      </c>
      <c r="O49" s="126"/>
      <c r="P49" s="126"/>
      <c r="Q49" s="126"/>
      <c r="R49" s="126"/>
    </row>
    <row r="50" spans="1:18" ht="13.5">
      <c r="A50" s="29" t="s">
        <v>321</v>
      </c>
      <c r="B50" s="30" t="s">
        <v>253</v>
      </c>
      <c r="C50" s="31" t="s">
        <v>322</v>
      </c>
      <c r="D50" s="32"/>
      <c r="E50" s="32"/>
      <c r="F50" s="32"/>
      <c r="G50" s="32"/>
      <c r="H50" s="32"/>
      <c r="I50" s="32"/>
      <c r="J50" s="29" t="s">
        <v>323</v>
      </c>
      <c r="K50" s="29" t="s">
        <v>253</v>
      </c>
      <c r="L50" s="31" t="s">
        <v>227</v>
      </c>
      <c r="M50" s="127">
        <f aca="true" t="shared" si="4" ref="M50:R50">SUM(M51:M61)</f>
        <v>599.8</v>
      </c>
      <c r="N50" s="127">
        <f t="shared" si="4"/>
        <v>599.8</v>
      </c>
      <c r="O50" s="127">
        <f t="shared" si="4"/>
        <v>0</v>
      </c>
      <c r="P50" s="127">
        <f t="shared" si="4"/>
        <v>0</v>
      </c>
      <c r="Q50" s="127">
        <f t="shared" si="4"/>
        <v>0</v>
      </c>
      <c r="R50" s="127">
        <f t="shared" si="4"/>
        <v>0</v>
      </c>
    </row>
    <row r="51" spans="1:18" ht="13.5">
      <c r="A51" s="30"/>
      <c r="B51" s="30" t="s">
        <v>158</v>
      </c>
      <c r="C51" s="33" t="s">
        <v>324</v>
      </c>
      <c r="D51" s="32"/>
      <c r="E51" s="32"/>
      <c r="F51" s="32"/>
      <c r="G51" s="32"/>
      <c r="H51" s="32"/>
      <c r="I51" s="32"/>
      <c r="J51" s="30"/>
      <c r="K51" s="30" t="s">
        <v>158</v>
      </c>
      <c r="L51" s="33" t="s">
        <v>325</v>
      </c>
      <c r="M51" s="126">
        <f aca="true" t="shared" si="5" ref="M51:M61">N51+O51</f>
        <v>43.85</v>
      </c>
      <c r="N51" s="126">
        <f>'7-6部门基本支出情况表'!D53</f>
        <v>43.85</v>
      </c>
      <c r="O51" s="126"/>
      <c r="P51" s="126"/>
      <c r="Q51" s="126"/>
      <c r="R51" s="126"/>
    </row>
    <row r="52" spans="1:18" ht="13.5">
      <c r="A52" s="30"/>
      <c r="B52" s="30" t="s">
        <v>160</v>
      </c>
      <c r="C52" s="33" t="s">
        <v>326</v>
      </c>
      <c r="D52" s="32"/>
      <c r="E52" s="32"/>
      <c r="F52" s="32"/>
      <c r="G52" s="32"/>
      <c r="H52" s="32"/>
      <c r="I52" s="32"/>
      <c r="J52" s="30"/>
      <c r="K52" s="30" t="s">
        <v>160</v>
      </c>
      <c r="L52" s="33" t="s">
        <v>327</v>
      </c>
      <c r="M52" s="126">
        <f t="shared" si="5"/>
        <v>6.23</v>
      </c>
      <c r="N52" s="126">
        <f>'7-6部门基本支出情况表'!D54</f>
        <v>6.23</v>
      </c>
      <c r="O52" s="126"/>
      <c r="P52" s="126"/>
      <c r="Q52" s="126"/>
      <c r="R52" s="126"/>
    </row>
    <row r="53" spans="1:18" ht="13.5">
      <c r="A53" s="29" t="s">
        <v>328</v>
      </c>
      <c r="B53" s="29" t="s">
        <v>253</v>
      </c>
      <c r="C53" s="31" t="s">
        <v>227</v>
      </c>
      <c r="D53" s="127">
        <f>SUM(D54:D58)</f>
        <v>599.8000000000001</v>
      </c>
      <c r="E53" s="127">
        <f>SUM(E54:E58)</f>
        <v>599.8000000000001</v>
      </c>
      <c r="F53" s="127">
        <f>SUM(F54:F58)</f>
        <v>0</v>
      </c>
      <c r="G53" s="32"/>
      <c r="H53" s="32"/>
      <c r="I53" s="32"/>
      <c r="J53" s="30"/>
      <c r="K53" s="30" t="s">
        <v>162</v>
      </c>
      <c r="L53" s="33" t="s">
        <v>329</v>
      </c>
      <c r="M53" s="126">
        <f t="shared" si="5"/>
        <v>0</v>
      </c>
      <c r="N53" s="126">
        <f>'7-6部门基本支出情况表'!D55</f>
        <v>0</v>
      </c>
      <c r="O53" s="126"/>
      <c r="P53" s="126"/>
      <c r="Q53" s="126"/>
      <c r="R53" s="126"/>
    </row>
    <row r="54" spans="1:18" s="25" customFormat="1" ht="13.5">
      <c r="A54" s="30"/>
      <c r="B54" s="30" t="s">
        <v>158</v>
      </c>
      <c r="C54" s="33" t="s">
        <v>330</v>
      </c>
      <c r="D54" s="126">
        <f>E54+F54</f>
        <v>0</v>
      </c>
      <c r="E54" s="32"/>
      <c r="F54" s="32"/>
      <c r="G54" s="32"/>
      <c r="H54" s="32"/>
      <c r="I54" s="32"/>
      <c r="J54" s="30"/>
      <c r="K54" s="30" t="s">
        <v>188</v>
      </c>
      <c r="L54" s="33" t="s">
        <v>331</v>
      </c>
      <c r="M54" s="126">
        <f t="shared" si="5"/>
        <v>7.34</v>
      </c>
      <c r="N54" s="126">
        <f>'7-6部门基本支出情况表'!D56</f>
        <v>7.34</v>
      </c>
      <c r="O54" s="126"/>
      <c r="P54" s="126"/>
      <c r="Q54" s="126"/>
      <c r="R54" s="126"/>
    </row>
    <row r="55" spans="1:18" ht="13.5">
      <c r="A55" s="30"/>
      <c r="B55" s="30" t="s">
        <v>160</v>
      </c>
      <c r="C55" s="33" t="s">
        <v>332</v>
      </c>
      <c r="D55" s="126">
        <f>E55+F55</f>
        <v>0</v>
      </c>
      <c r="E55" s="32"/>
      <c r="F55" s="32"/>
      <c r="G55" s="32"/>
      <c r="H55" s="32"/>
      <c r="I55" s="32"/>
      <c r="J55" s="30"/>
      <c r="K55" s="30" t="s">
        <v>190</v>
      </c>
      <c r="L55" s="33" t="s">
        <v>333</v>
      </c>
      <c r="M55" s="126">
        <f t="shared" si="5"/>
        <v>513.77</v>
      </c>
      <c r="N55" s="126">
        <f>'7-6部门基本支出情况表'!D57</f>
        <v>513.77</v>
      </c>
      <c r="O55" s="126"/>
      <c r="P55" s="126"/>
      <c r="Q55" s="126"/>
      <c r="R55" s="126"/>
    </row>
    <row r="56" spans="1:18" ht="13.5">
      <c r="A56" s="30"/>
      <c r="B56" s="30" t="s">
        <v>162</v>
      </c>
      <c r="C56" s="33" t="s">
        <v>334</v>
      </c>
      <c r="D56" s="126">
        <f>E56+F56</f>
        <v>0</v>
      </c>
      <c r="E56" s="32"/>
      <c r="F56" s="32"/>
      <c r="G56" s="32"/>
      <c r="H56" s="32"/>
      <c r="I56" s="32"/>
      <c r="J56" s="30"/>
      <c r="K56" s="30" t="s">
        <v>164</v>
      </c>
      <c r="L56" s="33" t="s">
        <v>335</v>
      </c>
      <c r="M56" s="126">
        <f t="shared" si="5"/>
        <v>0</v>
      </c>
      <c r="N56" s="126">
        <f>'7-6部门基本支出情况表'!D58</f>
        <v>0</v>
      </c>
      <c r="O56" s="126"/>
      <c r="P56" s="126"/>
      <c r="Q56" s="126"/>
      <c r="R56" s="126"/>
    </row>
    <row r="57" spans="1:18" ht="13.5">
      <c r="A57" s="30"/>
      <c r="B57" s="30" t="s">
        <v>190</v>
      </c>
      <c r="C57" s="33" t="s">
        <v>336</v>
      </c>
      <c r="D57" s="126">
        <f>E57+F57</f>
        <v>50.08</v>
      </c>
      <c r="E57" s="32">
        <v>50.08</v>
      </c>
      <c r="F57" s="32"/>
      <c r="G57" s="32"/>
      <c r="H57" s="32"/>
      <c r="I57" s="32"/>
      <c r="J57" s="30"/>
      <c r="K57" s="30" t="s">
        <v>166</v>
      </c>
      <c r="L57" s="33" t="s">
        <v>337</v>
      </c>
      <c r="M57" s="126">
        <f t="shared" si="5"/>
        <v>0</v>
      </c>
      <c r="N57" s="126">
        <f>'7-6部门基本支出情况表'!D59</f>
        <v>0</v>
      </c>
      <c r="O57" s="126"/>
      <c r="P57" s="126"/>
      <c r="Q57" s="126"/>
      <c r="R57" s="126"/>
    </row>
    <row r="58" spans="1:18" ht="13.5">
      <c r="A58" s="30"/>
      <c r="B58" s="30" t="s">
        <v>182</v>
      </c>
      <c r="C58" s="33" t="s">
        <v>338</v>
      </c>
      <c r="D58" s="126">
        <f>E58+F58</f>
        <v>549.72</v>
      </c>
      <c r="E58" s="32">
        <v>549.72</v>
      </c>
      <c r="F58" s="32"/>
      <c r="G58" s="32"/>
      <c r="H58" s="32"/>
      <c r="I58" s="32"/>
      <c r="J58" s="30"/>
      <c r="K58" s="30" t="s">
        <v>168</v>
      </c>
      <c r="L58" s="33" t="s">
        <v>332</v>
      </c>
      <c r="M58" s="126">
        <f t="shared" si="5"/>
        <v>0</v>
      </c>
      <c r="N58" s="126">
        <f>'7-6部门基本支出情况表'!D60</f>
        <v>0</v>
      </c>
      <c r="O58" s="126"/>
      <c r="P58" s="126"/>
      <c r="Q58" s="126"/>
      <c r="R58" s="126"/>
    </row>
    <row r="59" spans="1:18" ht="13.5">
      <c r="A59" s="29" t="s">
        <v>339</v>
      </c>
      <c r="B59" s="29" t="s">
        <v>253</v>
      </c>
      <c r="C59" s="31" t="s">
        <v>340</v>
      </c>
      <c r="D59" s="32"/>
      <c r="E59" s="32"/>
      <c r="F59" s="32"/>
      <c r="G59" s="32"/>
      <c r="H59" s="32"/>
      <c r="I59" s="32"/>
      <c r="J59" s="30"/>
      <c r="K59" s="30" t="s">
        <v>170</v>
      </c>
      <c r="L59" s="33" t="s">
        <v>341</v>
      </c>
      <c r="M59" s="126">
        <f t="shared" si="5"/>
        <v>0</v>
      </c>
      <c r="N59" s="126">
        <f>'7-6部门基本支出情况表'!D61</f>
        <v>0</v>
      </c>
      <c r="O59" s="126"/>
      <c r="P59" s="126"/>
      <c r="Q59" s="126"/>
      <c r="R59" s="126"/>
    </row>
    <row r="60" spans="1:18" ht="13.5">
      <c r="A60" s="30"/>
      <c r="B60" s="30" t="s">
        <v>160</v>
      </c>
      <c r="C60" s="33" t="s">
        <v>342</v>
      </c>
      <c r="D60" s="32"/>
      <c r="E60" s="32"/>
      <c r="F60" s="32"/>
      <c r="G60" s="32"/>
      <c r="H60" s="32"/>
      <c r="I60" s="32"/>
      <c r="J60" s="30"/>
      <c r="K60" s="30" t="s">
        <v>172</v>
      </c>
      <c r="L60" s="33" t="s">
        <v>334</v>
      </c>
      <c r="M60" s="126">
        <f t="shared" si="5"/>
        <v>0</v>
      </c>
      <c r="N60" s="126">
        <f>'7-6部门基本支出情况表'!D62</f>
        <v>0</v>
      </c>
      <c r="O60" s="126"/>
      <c r="P60" s="126"/>
      <c r="Q60" s="126"/>
      <c r="R60" s="126"/>
    </row>
    <row r="61" spans="1:18" ht="13.5">
      <c r="A61" s="30"/>
      <c r="B61" s="30" t="s">
        <v>162</v>
      </c>
      <c r="C61" s="33" t="s">
        <v>343</v>
      </c>
      <c r="D61" s="32"/>
      <c r="E61" s="32"/>
      <c r="F61" s="32"/>
      <c r="G61" s="32"/>
      <c r="H61" s="32"/>
      <c r="I61" s="32"/>
      <c r="J61" s="30"/>
      <c r="K61" s="30" t="s">
        <v>182</v>
      </c>
      <c r="L61" s="33" t="s">
        <v>344</v>
      </c>
      <c r="M61" s="126">
        <f t="shared" si="5"/>
        <v>28.61</v>
      </c>
      <c r="N61" s="126">
        <f>'7-6部门基本支出情况表'!D63</f>
        <v>28.61</v>
      </c>
      <c r="O61" s="126"/>
      <c r="P61" s="126"/>
      <c r="Q61" s="126"/>
      <c r="R61" s="126"/>
    </row>
    <row r="62" spans="1:18" ht="13.5">
      <c r="A62" s="29" t="s">
        <v>345</v>
      </c>
      <c r="B62" s="29" t="s">
        <v>253</v>
      </c>
      <c r="C62" s="31" t="s">
        <v>346</v>
      </c>
      <c r="D62" s="32"/>
      <c r="E62" s="32"/>
      <c r="F62" s="32"/>
      <c r="G62" s="32"/>
      <c r="H62" s="32"/>
      <c r="I62" s="32"/>
      <c r="J62" s="29" t="s">
        <v>347</v>
      </c>
      <c r="K62" s="29" t="s">
        <v>253</v>
      </c>
      <c r="L62" s="31" t="s">
        <v>346</v>
      </c>
      <c r="M62" s="126"/>
      <c r="N62" s="126"/>
      <c r="O62" s="126"/>
      <c r="P62" s="126"/>
      <c r="Q62" s="126"/>
      <c r="R62" s="126"/>
    </row>
    <row r="63" spans="1:18" ht="13.5">
      <c r="A63" s="30"/>
      <c r="B63" s="30" t="s">
        <v>158</v>
      </c>
      <c r="C63" s="33" t="s">
        <v>348</v>
      </c>
      <c r="D63" s="32"/>
      <c r="E63" s="32"/>
      <c r="F63" s="32"/>
      <c r="G63" s="32"/>
      <c r="H63" s="32"/>
      <c r="I63" s="32"/>
      <c r="J63" s="30"/>
      <c r="K63" s="30" t="s">
        <v>158</v>
      </c>
      <c r="L63" s="33" t="s">
        <v>348</v>
      </c>
      <c r="M63" s="126"/>
      <c r="N63" s="126"/>
      <c r="O63" s="126"/>
      <c r="P63" s="126"/>
      <c r="Q63" s="126"/>
      <c r="R63" s="126"/>
    </row>
    <row r="64" spans="1:18" ht="13.5">
      <c r="A64" s="30"/>
      <c r="B64" s="30" t="s">
        <v>160</v>
      </c>
      <c r="C64" s="33" t="s">
        <v>349</v>
      </c>
      <c r="D64" s="32"/>
      <c r="E64" s="32"/>
      <c r="F64" s="32"/>
      <c r="G64" s="32"/>
      <c r="H64" s="32"/>
      <c r="I64" s="32"/>
      <c r="J64" s="30"/>
      <c r="K64" s="30" t="s">
        <v>160</v>
      </c>
      <c r="L64" s="33" t="s">
        <v>349</v>
      </c>
      <c r="M64" s="126"/>
      <c r="N64" s="126"/>
      <c r="O64" s="126"/>
      <c r="P64" s="126"/>
      <c r="Q64" s="126"/>
      <c r="R64" s="126"/>
    </row>
    <row r="65" spans="1:18" ht="13.5">
      <c r="A65" s="30"/>
      <c r="B65" s="30" t="s">
        <v>162</v>
      </c>
      <c r="C65" s="33" t="s">
        <v>350</v>
      </c>
      <c r="D65" s="32"/>
      <c r="E65" s="32"/>
      <c r="F65" s="32"/>
      <c r="G65" s="32"/>
      <c r="H65" s="32"/>
      <c r="I65" s="32"/>
      <c r="J65" s="30"/>
      <c r="K65" s="30" t="s">
        <v>162</v>
      </c>
      <c r="L65" s="33" t="s">
        <v>350</v>
      </c>
      <c r="M65" s="126"/>
      <c r="N65" s="126"/>
      <c r="O65" s="126"/>
      <c r="P65" s="126"/>
      <c r="Q65" s="126"/>
      <c r="R65" s="126"/>
    </row>
    <row r="66" spans="1:18" ht="13.5">
      <c r="A66" s="30"/>
      <c r="B66" s="30" t="s">
        <v>188</v>
      </c>
      <c r="C66" s="33" t="s">
        <v>351</v>
      </c>
      <c r="D66" s="32"/>
      <c r="E66" s="32"/>
      <c r="F66" s="32"/>
      <c r="G66" s="32"/>
      <c r="H66" s="32"/>
      <c r="I66" s="32"/>
      <c r="J66" s="30"/>
      <c r="K66" s="30" t="s">
        <v>188</v>
      </c>
      <c r="L66" s="33" t="s">
        <v>351</v>
      </c>
      <c r="M66" s="126"/>
      <c r="N66" s="126"/>
      <c r="O66" s="126"/>
      <c r="P66" s="126"/>
      <c r="Q66" s="126"/>
      <c r="R66" s="126"/>
    </row>
    <row r="67" spans="1:18" ht="13.5">
      <c r="A67" s="29" t="s">
        <v>352</v>
      </c>
      <c r="B67" s="29" t="s">
        <v>253</v>
      </c>
      <c r="C67" s="31" t="s">
        <v>353</v>
      </c>
      <c r="D67" s="32"/>
      <c r="E67" s="32"/>
      <c r="F67" s="32"/>
      <c r="G67" s="32"/>
      <c r="H67" s="32"/>
      <c r="I67" s="32"/>
      <c r="J67" s="29" t="s">
        <v>354</v>
      </c>
      <c r="K67" s="29" t="s">
        <v>253</v>
      </c>
      <c r="L67" s="31" t="s">
        <v>355</v>
      </c>
      <c r="M67" s="126"/>
      <c r="N67" s="126"/>
      <c r="O67" s="126"/>
      <c r="P67" s="126"/>
      <c r="Q67" s="126"/>
      <c r="R67" s="126"/>
    </row>
    <row r="68" spans="1:18" ht="13.5">
      <c r="A68" s="30"/>
      <c r="B68" s="30" t="s">
        <v>158</v>
      </c>
      <c r="C68" s="33" t="s">
        <v>356</v>
      </c>
      <c r="D68" s="32"/>
      <c r="E68" s="32"/>
      <c r="F68" s="32"/>
      <c r="G68" s="32"/>
      <c r="H68" s="32"/>
      <c r="I68" s="32"/>
      <c r="J68" s="30"/>
      <c r="K68" s="30" t="s">
        <v>158</v>
      </c>
      <c r="L68" s="33" t="s">
        <v>357</v>
      </c>
      <c r="M68" s="126"/>
      <c r="N68" s="126"/>
      <c r="O68" s="126"/>
      <c r="P68" s="126"/>
      <c r="Q68" s="126"/>
      <c r="R68" s="126"/>
    </row>
    <row r="69" spans="1:18" ht="13.5">
      <c r="A69" s="30"/>
      <c r="B69" s="30" t="s">
        <v>160</v>
      </c>
      <c r="C69" s="33" t="s">
        <v>358</v>
      </c>
      <c r="D69" s="32"/>
      <c r="E69" s="32"/>
      <c r="F69" s="32"/>
      <c r="G69" s="32"/>
      <c r="H69" s="32"/>
      <c r="I69" s="32"/>
      <c r="J69" s="30"/>
      <c r="K69" s="30" t="s">
        <v>160</v>
      </c>
      <c r="L69" s="33" t="s">
        <v>359</v>
      </c>
      <c r="M69" s="126"/>
      <c r="N69" s="126"/>
      <c r="O69" s="126"/>
      <c r="P69" s="126"/>
      <c r="Q69" s="126"/>
      <c r="R69" s="126"/>
    </row>
    <row r="70" spans="1:18" ht="13.5">
      <c r="A70" s="29" t="s">
        <v>360</v>
      </c>
      <c r="B70" s="29" t="s">
        <v>253</v>
      </c>
      <c r="C70" s="31" t="s">
        <v>361</v>
      </c>
      <c r="D70" s="32"/>
      <c r="E70" s="32"/>
      <c r="F70" s="32"/>
      <c r="G70" s="32"/>
      <c r="H70" s="32"/>
      <c r="I70" s="32"/>
      <c r="J70" s="30"/>
      <c r="K70" s="30" t="s">
        <v>162</v>
      </c>
      <c r="L70" s="33" t="s">
        <v>362</v>
      </c>
      <c r="M70" s="126"/>
      <c r="N70" s="126"/>
      <c r="O70" s="126"/>
      <c r="P70" s="126"/>
      <c r="Q70" s="126"/>
      <c r="R70" s="126"/>
    </row>
    <row r="71" spans="1:18" ht="13.5">
      <c r="A71" s="30"/>
      <c r="B71" s="30" t="s">
        <v>158</v>
      </c>
      <c r="C71" s="33" t="s">
        <v>363</v>
      </c>
      <c r="D71" s="32"/>
      <c r="E71" s="32"/>
      <c r="F71" s="32"/>
      <c r="G71" s="32"/>
      <c r="H71" s="32"/>
      <c r="I71" s="32"/>
      <c r="J71" s="30"/>
      <c r="K71" s="30" t="s">
        <v>190</v>
      </c>
      <c r="L71" s="33" t="s">
        <v>286</v>
      </c>
      <c r="M71" s="126"/>
      <c r="N71" s="126"/>
      <c r="O71" s="126"/>
      <c r="P71" s="126"/>
      <c r="Q71" s="126"/>
      <c r="R71" s="126"/>
    </row>
    <row r="72" spans="1:18" ht="13.5">
      <c r="A72" s="30"/>
      <c r="B72" s="30" t="s">
        <v>160</v>
      </c>
      <c r="C72" s="33" t="s">
        <v>364</v>
      </c>
      <c r="D72" s="32"/>
      <c r="E72" s="32"/>
      <c r="F72" s="32"/>
      <c r="G72" s="32"/>
      <c r="H72" s="32"/>
      <c r="I72" s="32"/>
      <c r="J72" s="30"/>
      <c r="K72" s="30" t="s">
        <v>164</v>
      </c>
      <c r="L72" s="33" t="s">
        <v>294</v>
      </c>
      <c r="M72" s="126"/>
      <c r="N72" s="126"/>
      <c r="O72" s="126"/>
      <c r="P72" s="126"/>
      <c r="Q72" s="126"/>
      <c r="R72" s="126"/>
    </row>
    <row r="73" spans="1:18" ht="13.5">
      <c r="A73" s="30"/>
      <c r="B73" s="30" t="s">
        <v>162</v>
      </c>
      <c r="C73" s="33" t="s">
        <v>365</v>
      </c>
      <c r="D73" s="32"/>
      <c r="E73" s="32"/>
      <c r="F73" s="32"/>
      <c r="G73" s="32"/>
      <c r="H73" s="32"/>
      <c r="I73" s="32"/>
      <c r="J73" s="30"/>
      <c r="K73" s="30" t="s">
        <v>166</v>
      </c>
      <c r="L73" s="33" t="s">
        <v>366</v>
      </c>
      <c r="M73" s="126"/>
      <c r="N73" s="126"/>
      <c r="O73" s="126"/>
      <c r="P73" s="126"/>
      <c r="Q73" s="126"/>
      <c r="R73" s="126"/>
    </row>
    <row r="74" spans="1:18" ht="13.5">
      <c r="A74" s="30"/>
      <c r="B74" s="30" t="s">
        <v>188</v>
      </c>
      <c r="C74" s="33" t="s">
        <v>367</v>
      </c>
      <c r="D74" s="32"/>
      <c r="E74" s="32"/>
      <c r="F74" s="32"/>
      <c r="G74" s="32"/>
      <c r="H74" s="32"/>
      <c r="I74" s="32"/>
      <c r="J74" s="30"/>
      <c r="K74" s="30" t="s">
        <v>168</v>
      </c>
      <c r="L74" s="33" t="s">
        <v>368</v>
      </c>
      <c r="M74" s="126"/>
      <c r="N74" s="126"/>
      <c r="O74" s="126"/>
      <c r="P74" s="126"/>
      <c r="Q74" s="126"/>
      <c r="R74" s="126"/>
    </row>
    <row r="75" spans="1:18" ht="13.5">
      <c r="A75" s="29" t="s">
        <v>369</v>
      </c>
      <c r="B75" s="29" t="s">
        <v>253</v>
      </c>
      <c r="C75" s="31" t="s">
        <v>370</v>
      </c>
      <c r="D75" s="32"/>
      <c r="E75" s="32"/>
      <c r="F75" s="32"/>
      <c r="G75" s="32"/>
      <c r="H75" s="32"/>
      <c r="I75" s="32"/>
      <c r="J75" s="30"/>
      <c r="K75" s="30" t="s">
        <v>178</v>
      </c>
      <c r="L75" s="33" t="s">
        <v>288</v>
      </c>
      <c r="M75" s="126"/>
      <c r="N75" s="126"/>
      <c r="O75" s="126"/>
      <c r="P75" s="126"/>
      <c r="Q75" s="126"/>
      <c r="R75" s="126"/>
    </row>
    <row r="76" spans="1:18" ht="13.5">
      <c r="A76" s="30"/>
      <c r="B76" s="30" t="s">
        <v>158</v>
      </c>
      <c r="C76" s="33" t="s">
        <v>371</v>
      </c>
      <c r="D76" s="32"/>
      <c r="E76" s="32"/>
      <c r="F76" s="32"/>
      <c r="G76" s="32"/>
      <c r="H76" s="32"/>
      <c r="I76" s="32"/>
      <c r="J76" s="30"/>
      <c r="K76" s="30" t="s">
        <v>372</v>
      </c>
      <c r="L76" s="33" t="s">
        <v>373</v>
      </c>
      <c r="M76" s="126"/>
      <c r="N76" s="126"/>
      <c r="O76" s="126"/>
      <c r="P76" s="126"/>
      <c r="Q76" s="126"/>
      <c r="R76" s="126"/>
    </row>
    <row r="77" spans="1:18" ht="13.5">
      <c r="A77" s="30"/>
      <c r="B77" s="30" t="s">
        <v>160</v>
      </c>
      <c r="C77" s="33" t="s">
        <v>374</v>
      </c>
      <c r="D77" s="32"/>
      <c r="E77" s="32"/>
      <c r="F77" s="32"/>
      <c r="G77" s="32"/>
      <c r="H77" s="32"/>
      <c r="I77" s="32"/>
      <c r="J77" s="30"/>
      <c r="K77" s="30" t="s">
        <v>375</v>
      </c>
      <c r="L77" s="33" t="s">
        <v>376</v>
      </c>
      <c r="M77" s="126"/>
      <c r="N77" s="126"/>
      <c r="O77" s="126"/>
      <c r="P77" s="126"/>
      <c r="Q77" s="126"/>
      <c r="R77" s="126"/>
    </row>
    <row r="78" spans="1:18" ht="13.5">
      <c r="A78" s="29" t="s">
        <v>377</v>
      </c>
      <c r="B78" s="29" t="s">
        <v>253</v>
      </c>
      <c r="C78" s="31" t="s">
        <v>378</v>
      </c>
      <c r="D78" s="32"/>
      <c r="E78" s="32"/>
      <c r="F78" s="32"/>
      <c r="G78" s="32"/>
      <c r="H78" s="32"/>
      <c r="I78" s="32"/>
      <c r="J78" s="30"/>
      <c r="K78" s="30" t="s">
        <v>379</v>
      </c>
      <c r="L78" s="33" t="s">
        <v>380</v>
      </c>
      <c r="M78" s="126"/>
      <c r="N78" s="126"/>
      <c r="O78" s="126"/>
      <c r="P78" s="126"/>
      <c r="Q78" s="126"/>
      <c r="R78" s="126"/>
    </row>
    <row r="79" spans="1:18" ht="13.5">
      <c r="A79" s="30"/>
      <c r="B79" s="30" t="s">
        <v>164</v>
      </c>
      <c r="C79" s="33" t="s">
        <v>381</v>
      </c>
      <c r="D79" s="32"/>
      <c r="E79" s="32"/>
      <c r="F79" s="32"/>
      <c r="G79" s="32"/>
      <c r="H79" s="32"/>
      <c r="I79" s="32"/>
      <c r="J79" s="30"/>
      <c r="K79" s="30" t="s">
        <v>182</v>
      </c>
      <c r="L79" s="33" t="s">
        <v>382</v>
      </c>
      <c r="M79" s="126"/>
      <c r="N79" s="126"/>
      <c r="O79" s="126"/>
      <c r="P79" s="126"/>
      <c r="Q79" s="126"/>
      <c r="R79" s="126"/>
    </row>
    <row r="80" spans="1:18" ht="13.5">
      <c r="A80" s="30"/>
      <c r="B80" s="30" t="s">
        <v>166</v>
      </c>
      <c r="C80" s="33" t="s">
        <v>383</v>
      </c>
      <c r="D80" s="32"/>
      <c r="E80" s="32"/>
      <c r="F80" s="32"/>
      <c r="G80" s="32"/>
      <c r="H80" s="32"/>
      <c r="I80" s="32"/>
      <c r="J80" s="29" t="s">
        <v>384</v>
      </c>
      <c r="K80" s="29" t="s">
        <v>253</v>
      </c>
      <c r="L80" s="31" t="s">
        <v>239</v>
      </c>
      <c r="M80" s="126"/>
      <c r="N80" s="126"/>
      <c r="O80" s="126"/>
      <c r="P80" s="126"/>
      <c r="Q80" s="126"/>
      <c r="R80" s="126"/>
    </row>
    <row r="81" spans="1:18" ht="13.5">
      <c r="A81" s="30"/>
      <c r="B81" s="30" t="s">
        <v>168</v>
      </c>
      <c r="C81" s="33" t="s">
        <v>385</v>
      </c>
      <c r="D81" s="32"/>
      <c r="E81" s="32"/>
      <c r="F81" s="32"/>
      <c r="G81" s="32"/>
      <c r="H81" s="32"/>
      <c r="I81" s="32"/>
      <c r="J81" s="30"/>
      <c r="K81" s="30" t="s">
        <v>158</v>
      </c>
      <c r="L81" s="33" t="s">
        <v>357</v>
      </c>
      <c r="M81" s="126"/>
      <c r="N81" s="126"/>
      <c r="O81" s="126"/>
      <c r="P81" s="126"/>
      <c r="Q81" s="126"/>
      <c r="R81" s="126"/>
    </row>
    <row r="82" spans="1:18" ht="13.5">
      <c r="A82" s="30"/>
      <c r="B82" s="30" t="s">
        <v>182</v>
      </c>
      <c r="C82" s="33" t="s">
        <v>378</v>
      </c>
      <c r="D82" s="32"/>
      <c r="E82" s="32"/>
      <c r="F82" s="32"/>
      <c r="G82" s="32"/>
      <c r="H82" s="32"/>
      <c r="I82" s="32"/>
      <c r="J82" s="30"/>
      <c r="K82" s="30" t="s">
        <v>160</v>
      </c>
      <c r="L82" s="33" t="s">
        <v>359</v>
      </c>
      <c r="M82" s="126"/>
      <c r="N82" s="126"/>
      <c r="O82" s="126"/>
      <c r="P82" s="126"/>
      <c r="Q82" s="126"/>
      <c r="R82" s="126"/>
    </row>
    <row r="83" spans="1:18" ht="13.5">
      <c r="A83" s="34"/>
      <c r="B83" s="35"/>
      <c r="C83" s="34"/>
      <c r="D83" s="32"/>
      <c r="E83" s="32"/>
      <c r="F83" s="32"/>
      <c r="G83" s="32"/>
      <c r="H83" s="32"/>
      <c r="I83" s="32"/>
      <c r="J83" s="34"/>
      <c r="K83" s="35" t="s">
        <v>162</v>
      </c>
      <c r="L83" s="34" t="s">
        <v>362</v>
      </c>
      <c r="M83" s="126"/>
      <c r="N83" s="126"/>
      <c r="O83" s="126"/>
      <c r="P83" s="126"/>
      <c r="Q83" s="126"/>
      <c r="R83" s="126"/>
    </row>
    <row r="84" spans="1:18" ht="13.5">
      <c r="A84" s="34"/>
      <c r="B84" s="35"/>
      <c r="C84" s="34"/>
      <c r="D84" s="32"/>
      <c r="E84" s="32"/>
      <c r="F84" s="32"/>
      <c r="G84" s="32"/>
      <c r="H84" s="32"/>
      <c r="I84" s="32"/>
      <c r="J84" s="34"/>
      <c r="K84" s="35" t="s">
        <v>190</v>
      </c>
      <c r="L84" s="34" t="s">
        <v>286</v>
      </c>
      <c r="M84" s="126"/>
      <c r="N84" s="126"/>
      <c r="O84" s="126"/>
      <c r="P84" s="126"/>
      <c r="Q84" s="126"/>
      <c r="R84" s="126"/>
    </row>
    <row r="85" spans="1:18" ht="13.5">
      <c r="A85" s="34"/>
      <c r="B85" s="35"/>
      <c r="C85" s="34"/>
      <c r="D85" s="32"/>
      <c r="E85" s="32"/>
      <c r="F85" s="32"/>
      <c r="G85" s="32"/>
      <c r="H85" s="32"/>
      <c r="I85" s="32"/>
      <c r="J85" s="34"/>
      <c r="K85" s="35" t="s">
        <v>164</v>
      </c>
      <c r="L85" s="34" t="s">
        <v>294</v>
      </c>
      <c r="M85" s="126"/>
      <c r="N85" s="126"/>
      <c r="O85" s="126"/>
      <c r="P85" s="126"/>
      <c r="Q85" s="126"/>
      <c r="R85" s="126"/>
    </row>
    <row r="86" spans="1:18" ht="13.5">
      <c r="A86" s="34"/>
      <c r="B86" s="35"/>
      <c r="C86" s="34"/>
      <c r="D86" s="32"/>
      <c r="E86" s="32"/>
      <c r="F86" s="32"/>
      <c r="G86" s="32"/>
      <c r="H86" s="32"/>
      <c r="I86" s="32"/>
      <c r="J86" s="34"/>
      <c r="K86" s="35" t="s">
        <v>166</v>
      </c>
      <c r="L86" s="34" t="s">
        <v>366</v>
      </c>
      <c r="M86" s="126"/>
      <c r="N86" s="126"/>
      <c r="O86" s="126"/>
      <c r="P86" s="126"/>
      <c r="Q86" s="126"/>
      <c r="R86" s="126"/>
    </row>
    <row r="87" spans="1:18" ht="13.5">
      <c r="A87" s="34"/>
      <c r="B87" s="35"/>
      <c r="C87" s="34"/>
      <c r="D87" s="32"/>
      <c r="E87" s="32"/>
      <c r="F87" s="32"/>
      <c r="G87" s="32"/>
      <c r="H87" s="32"/>
      <c r="I87" s="32"/>
      <c r="J87" s="34"/>
      <c r="K87" s="35" t="s">
        <v>168</v>
      </c>
      <c r="L87" s="34" t="s">
        <v>368</v>
      </c>
      <c r="M87" s="126"/>
      <c r="N87" s="126"/>
      <c r="O87" s="126"/>
      <c r="P87" s="126"/>
      <c r="Q87" s="126"/>
      <c r="R87" s="126"/>
    </row>
    <row r="88" spans="1:18" ht="13.5">
      <c r="A88" s="34"/>
      <c r="B88" s="35"/>
      <c r="C88" s="34"/>
      <c r="D88" s="32"/>
      <c r="E88" s="32"/>
      <c r="F88" s="32"/>
      <c r="G88" s="32"/>
      <c r="H88" s="32"/>
      <c r="I88" s="32"/>
      <c r="J88" s="34"/>
      <c r="K88" s="35" t="s">
        <v>170</v>
      </c>
      <c r="L88" s="34" t="s">
        <v>386</v>
      </c>
      <c r="M88" s="126"/>
      <c r="N88" s="126"/>
      <c r="O88" s="126"/>
      <c r="P88" s="126"/>
      <c r="Q88" s="126"/>
      <c r="R88" s="126"/>
    </row>
    <row r="89" spans="1:18" ht="13.5">
      <c r="A89" s="34"/>
      <c r="B89" s="35"/>
      <c r="C89" s="34"/>
      <c r="D89" s="32"/>
      <c r="E89" s="32"/>
      <c r="F89" s="32"/>
      <c r="G89" s="32"/>
      <c r="H89" s="32"/>
      <c r="I89" s="32"/>
      <c r="J89" s="34"/>
      <c r="K89" s="35" t="s">
        <v>172</v>
      </c>
      <c r="L89" s="34" t="s">
        <v>387</v>
      </c>
      <c r="M89" s="126"/>
      <c r="N89" s="126"/>
      <c r="O89" s="126"/>
      <c r="P89" s="126"/>
      <c r="Q89" s="126"/>
      <c r="R89" s="126"/>
    </row>
    <row r="90" spans="1:18" ht="13.5">
      <c r="A90" s="34"/>
      <c r="B90" s="35"/>
      <c r="C90" s="34"/>
      <c r="D90" s="32"/>
      <c r="E90" s="32"/>
      <c r="F90" s="32"/>
      <c r="G90" s="32"/>
      <c r="H90" s="32"/>
      <c r="I90" s="32"/>
      <c r="J90" s="34"/>
      <c r="K90" s="35" t="s">
        <v>174</v>
      </c>
      <c r="L90" s="34" t="s">
        <v>388</v>
      </c>
      <c r="M90" s="126"/>
      <c r="N90" s="126"/>
      <c r="O90" s="126"/>
      <c r="P90" s="126"/>
      <c r="Q90" s="126"/>
      <c r="R90" s="126"/>
    </row>
    <row r="91" spans="1:18" ht="13.5">
      <c r="A91" s="34"/>
      <c r="B91" s="35"/>
      <c r="C91" s="34"/>
      <c r="D91" s="32"/>
      <c r="E91" s="32"/>
      <c r="F91" s="32"/>
      <c r="G91" s="32"/>
      <c r="H91" s="32"/>
      <c r="I91" s="32"/>
      <c r="J91" s="34"/>
      <c r="K91" s="35" t="s">
        <v>176</v>
      </c>
      <c r="L91" s="34" t="s">
        <v>389</v>
      </c>
      <c r="M91" s="126"/>
      <c r="N91" s="126"/>
      <c r="O91" s="126"/>
      <c r="P91" s="126"/>
      <c r="Q91" s="126"/>
      <c r="R91" s="126"/>
    </row>
    <row r="92" spans="1:18" ht="13.5">
      <c r="A92" s="34"/>
      <c r="B92" s="35"/>
      <c r="C92" s="34"/>
      <c r="D92" s="32"/>
      <c r="E92" s="32"/>
      <c r="F92" s="32"/>
      <c r="G92" s="32"/>
      <c r="H92" s="32"/>
      <c r="I92" s="32"/>
      <c r="J92" s="34"/>
      <c r="K92" s="35" t="s">
        <v>178</v>
      </c>
      <c r="L92" s="34" t="s">
        <v>288</v>
      </c>
      <c r="M92" s="126"/>
      <c r="N92" s="126"/>
      <c r="O92" s="126"/>
      <c r="P92" s="126"/>
      <c r="Q92" s="126"/>
      <c r="R92" s="126"/>
    </row>
    <row r="93" spans="1:18" ht="13.5">
      <c r="A93" s="34"/>
      <c r="B93" s="35"/>
      <c r="C93" s="34"/>
      <c r="D93" s="32"/>
      <c r="E93" s="32"/>
      <c r="F93" s="32"/>
      <c r="G93" s="32"/>
      <c r="H93" s="32"/>
      <c r="I93" s="32"/>
      <c r="J93" s="34"/>
      <c r="K93" s="35" t="s">
        <v>372</v>
      </c>
      <c r="L93" s="34" t="s">
        <v>373</v>
      </c>
      <c r="M93" s="126"/>
      <c r="N93" s="126"/>
      <c r="O93" s="126"/>
      <c r="P93" s="126"/>
      <c r="Q93" s="126"/>
      <c r="R93" s="126"/>
    </row>
    <row r="94" spans="1:18" ht="13.5">
      <c r="A94" s="34"/>
      <c r="B94" s="35"/>
      <c r="C94" s="34"/>
      <c r="D94" s="32"/>
      <c r="E94" s="32"/>
      <c r="F94" s="32"/>
      <c r="G94" s="32"/>
      <c r="H94" s="32"/>
      <c r="I94" s="32"/>
      <c r="J94" s="34"/>
      <c r="K94" s="35" t="s">
        <v>375</v>
      </c>
      <c r="L94" s="34" t="s">
        <v>376</v>
      </c>
      <c r="M94" s="126"/>
      <c r="N94" s="126"/>
      <c r="O94" s="126"/>
      <c r="P94" s="126"/>
      <c r="Q94" s="126"/>
      <c r="R94" s="126"/>
    </row>
    <row r="95" spans="1:18" ht="13.5">
      <c r="A95" s="34"/>
      <c r="B95" s="35"/>
      <c r="C95" s="34"/>
      <c r="D95" s="32"/>
      <c r="E95" s="32"/>
      <c r="F95" s="32"/>
      <c r="G95" s="32"/>
      <c r="H95" s="32"/>
      <c r="I95" s="32"/>
      <c r="J95" s="34"/>
      <c r="K95" s="35" t="s">
        <v>379</v>
      </c>
      <c r="L95" s="34" t="s">
        <v>380</v>
      </c>
      <c r="M95" s="126"/>
      <c r="N95" s="126"/>
      <c r="O95" s="126"/>
      <c r="P95" s="126"/>
      <c r="Q95" s="126"/>
      <c r="R95" s="126"/>
    </row>
    <row r="96" spans="1:18" ht="13.5">
      <c r="A96" s="34"/>
      <c r="B96" s="35"/>
      <c r="C96" s="34"/>
      <c r="D96" s="32"/>
      <c r="E96" s="32"/>
      <c r="F96" s="32"/>
      <c r="G96" s="32"/>
      <c r="H96" s="32"/>
      <c r="I96" s="32"/>
      <c r="J96" s="34"/>
      <c r="K96" s="35" t="s">
        <v>182</v>
      </c>
      <c r="L96" s="34" t="s">
        <v>296</v>
      </c>
      <c r="M96" s="126"/>
      <c r="N96" s="126"/>
      <c r="O96" s="126"/>
      <c r="P96" s="126"/>
      <c r="Q96" s="126"/>
      <c r="R96" s="126"/>
    </row>
    <row r="97" spans="1:18" ht="13.5">
      <c r="A97" s="34"/>
      <c r="B97" s="35"/>
      <c r="C97" s="34"/>
      <c r="D97" s="32"/>
      <c r="E97" s="32"/>
      <c r="F97" s="32"/>
      <c r="G97" s="32"/>
      <c r="H97" s="32"/>
      <c r="I97" s="32"/>
      <c r="J97" s="36" t="s">
        <v>390</v>
      </c>
      <c r="K97" s="37" t="s">
        <v>253</v>
      </c>
      <c r="L97" s="36" t="s">
        <v>391</v>
      </c>
      <c r="M97" s="126"/>
      <c r="N97" s="126"/>
      <c r="O97" s="126"/>
      <c r="P97" s="126"/>
      <c r="Q97" s="126"/>
      <c r="R97" s="126"/>
    </row>
    <row r="98" spans="1:18" ht="13.5">
      <c r="A98" s="34"/>
      <c r="B98" s="35"/>
      <c r="C98" s="34"/>
      <c r="D98" s="32"/>
      <c r="E98" s="32"/>
      <c r="F98" s="32"/>
      <c r="G98" s="32"/>
      <c r="H98" s="32"/>
      <c r="I98" s="32"/>
      <c r="J98" s="34"/>
      <c r="K98" s="35" t="s">
        <v>158</v>
      </c>
      <c r="L98" s="34" t="s">
        <v>392</v>
      </c>
      <c r="M98" s="126"/>
      <c r="N98" s="126"/>
      <c r="O98" s="126"/>
      <c r="P98" s="126"/>
      <c r="Q98" s="126"/>
      <c r="R98" s="126"/>
    </row>
    <row r="99" spans="1:18" ht="13.5">
      <c r="A99" s="34"/>
      <c r="B99" s="35"/>
      <c r="C99" s="34"/>
      <c r="D99" s="32"/>
      <c r="E99" s="32"/>
      <c r="F99" s="32"/>
      <c r="G99" s="32"/>
      <c r="H99" s="32"/>
      <c r="I99" s="32"/>
      <c r="J99" s="34"/>
      <c r="K99" s="35" t="s">
        <v>182</v>
      </c>
      <c r="L99" s="34" t="s">
        <v>320</v>
      </c>
      <c r="M99" s="126"/>
      <c r="N99" s="126"/>
      <c r="O99" s="126"/>
      <c r="P99" s="126"/>
      <c r="Q99" s="126"/>
      <c r="R99" s="126"/>
    </row>
    <row r="100" spans="1:18" ht="13.5">
      <c r="A100" s="34"/>
      <c r="B100" s="35"/>
      <c r="C100" s="34"/>
      <c r="D100" s="32"/>
      <c r="E100" s="32"/>
      <c r="F100" s="32"/>
      <c r="G100" s="32"/>
      <c r="H100" s="32"/>
      <c r="I100" s="32"/>
      <c r="J100" s="36" t="s">
        <v>393</v>
      </c>
      <c r="K100" s="37" t="s">
        <v>253</v>
      </c>
      <c r="L100" s="36" t="s">
        <v>315</v>
      </c>
      <c r="M100" s="126"/>
      <c r="N100" s="126"/>
      <c r="O100" s="126"/>
      <c r="P100" s="126"/>
      <c r="Q100" s="126"/>
      <c r="R100" s="126"/>
    </row>
    <row r="101" spans="1:18" ht="13.5">
      <c r="A101" s="34"/>
      <c r="B101" s="35"/>
      <c r="C101" s="34"/>
      <c r="D101" s="32"/>
      <c r="E101" s="32"/>
      <c r="F101" s="32"/>
      <c r="G101" s="32"/>
      <c r="H101" s="32"/>
      <c r="I101" s="32"/>
      <c r="J101" s="34"/>
      <c r="K101" s="35" t="s">
        <v>158</v>
      </c>
      <c r="L101" s="34" t="s">
        <v>392</v>
      </c>
      <c r="M101" s="126"/>
      <c r="N101" s="126"/>
      <c r="O101" s="126"/>
      <c r="P101" s="126"/>
      <c r="Q101" s="126"/>
      <c r="R101" s="126"/>
    </row>
    <row r="102" spans="1:18" ht="13.5">
      <c r="A102" s="34"/>
      <c r="B102" s="35"/>
      <c r="C102" s="34"/>
      <c r="D102" s="32"/>
      <c r="E102" s="32"/>
      <c r="F102" s="32"/>
      <c r="G102" s="32"/>
      <c r="H102" s="32"/>
      <c r="I102" s="32"/>
      <c r="J102" s="34"/>
      <c r="K102" s="35" t="s">
        <v>162</v>
      </c>
      <c r="L102" s="34" t="s">
        <v>394</v>
      </c>
      <c r="M102" s="126"/>
      <c r="N102" s="126"/>
      <c r="O102" s="126"/>
      <c r="P102" s="126"/>
      <c r="Q102" s="126"/>
      <c r="R102" s="126"/>
    </row>
    <row r="103" spans="1:18" ht="13.5">
      <c r="A103" s="34"/>
      <c r="B103" s="35"/>
      <c r="C103" s="34"/>
      <c r="D103" s="32"/>
      <c r="E103" s="32"/>
      <c r="F103" s="32"/>
      <c r="G103" s="32"/>
      <c r="H103" s="32"/>
      <c r="I103" s="32"/>
      <c r="J103" s="34"/>
      <c r="K103" s="35" t="s">
        <v>188</v>
      </c>
      <c r="L103" s="34" t="s">
        <v>316</v>
      </c>
      <c r="M103" s="126"/>
      <c r="N103" s="126"/>
      <c r="O103" s="126"/>
      <c r="P103" s="126"/>
      <c r="Q103" s="126"/>
      <c r="R103" s="126"/>
    </row>
    <row r="104" spans="1:18" ht="13.5">
      <c r="A104" s="34"/>
      <c r="B104" s="35"/>
      <c r="C104" s="34"/>
      <c r="D104" s="32"/>
      <c r="E104" s="32"/>
      <c r="F104" s="32"/>
      <c r="G104" s="32"/>
      <c r="H104" s="32"/>
      <c r="I104" s="32"/>
      <c r="J104" s="34"/>
      <c r="K104" s="35" t="s">
        <v>190</v>
      </c>
      <c r="L104" s="34" t="s">
        <v>318</v>
      </c>
      <c r="M104" s="126"/>
      <c r="N104" s="126"/>
      <c r="O104" s="126"/>
      <c r="P104" s="126"/>
      <c r="Q104" s="126"/>
      <c r="R104" s="126"/>
    </row>
    <row r="105" spans="1:18" ht="13.5">
      <c r="A105" s="34"/>
      <c r="B105" s="35"/>
      <c r="C105" s="34"/>
      <c r="D105" s="32"/>
      <c r="E105" s="32"/>
      <c r="F105" s="32"/>
      <c r="G105" s="32"/>
      <c r="H105" s="32"/>
      <c r="I105" s="32"/>
      <c r="J105" s="34"/>
      <c r="K105" s="35" t="s">
        <v>182</v>
      </c>
      <c r="L105" s="34" t="s">
        <v>320</v>
      </c>
      <c r="M105" s="126"/>
      <c r="N105" s="126"/>
      <c r="O105" s="126"/>
      <c r="P105" s="126"/>
      <c r="Q105" s="126"/>
      <c r="R105" s="126"/>
    </row>
    <row r="106" spans="1:18" ht="13.5">
      <c r="A106" s="34"/>
      <c r="B106" s="35"/>
      <c r="C106" s="34"/>
      <c r="D106" s="32"/>
      <c r="E106" s="32"/>
      <c r="F106" s="32"/>
      <c r="G106" s="32"/>
      <c r="H106" s="32"/>
      <c r="I106" s="32"/>
      <c r="J106" s="36" t="s">
        <v>395</v>
      </c>
      <c r="K106" s="37" t="s">
        <v>253</v>
      </c>
      <c r="L106" s="36" t="s">
        <v>340</v>
      </c>
      <c r="M106" s="126"/>
      <c r="N106" s="126"/>
      <c r="O106" s="126"/>
      <c r="P106" s="126"/>
      <c r="Q106" s="126"/>
      <c r="R106" s="126"/>
    </row>
    <row r="107" spans="1:18" ht="13.5">
      <c r="A107" s="34"/>
      <c r="B107" s="35"/>
      <c r="C107" s="34"/>
      <c r="D107" s="32"/>
      <c r="E107" s="32"/>
      <c r="F107" s="32"/>
      <c r="G107" s="32"/>
      <c r="H107" s="32"/>
      <c r="I107" s="32"/>
      <c r="J107" s="34"/>
      <c r="K107" s="35" t="s">
        <v>160</v>
      </c>
      <c r="L107" s="34" t="s">
        <v>342</v>
      </c>
      <c r="M107" s="126"/>
      <c r="N107" s="126"/>
      <c r="O107" s="126"/>
      <c r="P107" s="126"/>
      <c r="Q107" s="126"/>
      <c r="R107" s="126"/>
    </row>
    <row r="108" spans="1:18" ht="13.5">
      <c r="A108" s="34"/>
      <c r="B108" s="35"/>
      <c r="C108" s="34"/>
      <c r="D108" s="32"/>
      <c r="E108" s="32"/>
      <c r="F108" s="32"/>
      <c r="G108" s="32"/>
      <c r="H108" s="32"/>
      <c r="I108" s="32"/>
      <c r="J108" s="34"/>
      <c r="K108" s="35" t="s">
        <v>162</v>
      </c>
      <c r="L108" s="34" t="s">
        <v>343</v>
      </c>
      <c r="M108" s="126"/>
      <c r="N108" s="126"/>
      <c r="O108" s="126"/>
      <c r="P108" s="126"/>
      <c r="Q108" s="126"/>
      <c r="R108" s="126"/>
    </row>
    <row r="109" spans="1:18" ht="13.5">
      <c r="A109" s="34"/>
      <c r="B109" s="35"/>
      <c r="C109" s="34"/>
      <c r="D109" s="32"/>
      <c r="E109" s="32"/>
      <c r="F109" s="32"/>
      <c r="G109" s="32"/>
      <c r="H109" s="32"/>
      <c r="I109" s="32"/>
      <c r="J109" s="36" t="s">
        <v>396</v>
      </c>
      <c r="K109" s="37" t="s">
        <v>253</v>
      </c>
      <c r="L109" s="36" t="s">
        <v>378</v>
      </c>
      <c r="M109" s="126"/>
      <c r="N109" s="126"/>
      <c r="O109" s="126"/>
      <c r="P109" s="126"/>
      <c r="Q109" s="126"/>
      <c r="R109" s="126"/>
    </row>
    <row r="110" spans="1:18" ht="13.5">
      <c r="A110" s="34"/>
      <c r="B110" s="35"/>
      <c r="C110" s="34"/>
      <c r="D110" s="32"/>
      <c r="E110" s="32"/>
      <c r="F110" s="32"/>
      <c r="G110" s="32"/>
      <c r="H110" s="32"/>
      <c r="I110" s="32"/>
      <c r="J110" s="34"/>
      <c r="K110" s="35" t="s">
        <v>164</v>
      </c>
      <c r="L110" s="34" t="s">
        <v>381</v>
      </c>
      <c r="M110" s="32"/>
      <c r="N110" s="32"/>
      <c r="O110" s="32"/>
      <c r="P110" s="32"/>
      <c r="Q110" s="32"/>
      <c r="R110" s="32"/>
    </row>
    <row r="111" spans="1:18" ht="13.5">
      <c r="A111" s="34"/>
      <c r="B111" s="35"/>
      <c r="C111" s="34"/>
      <c r="D111" s="32"/>
      <c r="E111" s="32"/>
      <c r="F111" s="32"/>
      <c r="G111" s="32"/>
      <c r="H111" s="32"/>
      <c r="I111" s="32"/>
      <c r="J111" s="34"/>
      <c r="K111" s="35" t="s">
        <v>166</v>
      </c>
      <c r="L111" s="34" t="s">
        <v>383</v>
      </c>
      <c r="M111" s="32"/>
      <c r="N111" s="32"/>
      <c r="O111" s="32"/>
      <c r="P111" s="32"/>
      <c r="Q111" s="32"/>
      <c r="R111" s="32"/>
    </row>
    <row r="112" spans="1:18" ht="13.5">
      <c r="A112" s="34"/>
      <c r="B112" s="35"/>
      <c r="C112" s="34"/>
      <c r="D112" s="32"/>
      <c r="E112" s="32"/>
      <c r="F112" s="32"/>
      <c r="G112" s="32"/>
      <c r="H112" s="32"/>
      <c r="I112" s="32"/>
      <c r="J112" s="34"/>
      <c r="K112" s="35" t="s">
        <v>168</v>
      </c>
      <c r="L112" s="34" t="s">
        <v>385</v>
      </c>
      <c r="M112" s="32"/>
      <c r="N112" s="32"/>
      <c r="O112" s="32"/>
      <c r="P112" s="32"/>
      <c r="Q112" s="32"/>
      <c r="R112" s="32"/>
    </row>
    <row r="113" spans="1:18" ht="13.5">
      <c r="A113" s="34"/>
      <c r="B113" s="35"/>
      <c r="C113" s="34"/>
      <c r="D113" s="32"/>
      <c r="E113" s="32"/>
      <c r="F113" s="32"/>
      <c r="G113" s="32"/>
      <c r="H113" s="32"/>
      <c r="I113" s="32"/>
      <c r="J113" s="34"/>
      <c r="K113" s="35" t="s">
        <v>182</v>
      </c>
      <c r="L113" s="34" t="s">
        <v>378</v>
      </c>
      <c r="M113" s="32"/>
      <c r="N113" s="32"/>
      <c r="O113" s="32"/>
      <c r="P113" s="32"/>
      <c r="Q113" s="32"/>
      <c r="R113" s="32"/>
    </row>
    <row r="114" spans="1:18" ht="14.25" customHeight="1">
      <c r="A114" s="251" t="s">
        <v>38</v>
      </c>
      <c r="B114" s="251"/>
      <c r="C114" s="251"/>
      <c r="D114" s="7">
        <f>D8+D13+D39+D53</f>
        <v>53579.50000000001</v>
      </c>
      <c r="E114" s="7">
        <f>E8+E13+E39+E53</f>
        <v>53578.00000000001</v>
      </c>
      <c r="F114" s="7">
        <f>F8+F13+F39+F53</f>
        <v>1.5</v>
      </c>
      <c r="G114" s="7"/>
      <c r="H114" s="7"/>
      <c r="I114" s="7"/>
      <c r="J114" s="251" t="s">
        <v>38</v>
      </c>
      <c r="K114" s="251"/>
      <c r="L114" s="251"/>
      <c r="M114" s="7">
        <f aca="true" t="shared" si="6" ref="M114:R114">M8+M22+M50</f>
        <v>53579.50000000001</v>
      </c>
      <c r="N114" s="7">
        <f t="shared" si="6"/>
        <v>53578.00000000001</v>
      </c>
      <c r="O114" s="7">
        <f t="shared" si="6"/>
        <v>1.5</v>
      </c>
      <c r="P114" s="7">
        <f t="shared" si="6"/>
        <v>0</v>
      </c>
      <c r="Q114" s="7">
        <f t="shared" si="6"/>
        <v>0</v>
      </c>
      <c r="R114" s="7">
        <f t="shared" si="6"/>
        <v>0</v>
      </c>
    </row>
  </sheetData>
  <sheetProtection/>
  <mergeCells count="12">
    <mergeCell ref="M5:O5"/>
    <mergeCell ref="P5:R5"/>
    <mergeCell ref="A114:C114"/>
    <mergeCell ref="J114:L114"/>
    <mergeCell ref="A2:R2"/>
    <mergeCell ref="A4:I4"/>
    <mergeCell ref="J4:R4"/>
    <mergeCell ref="A5:C5"/>
    <mergeCell ref="D5:F5"/>
    <mergeCell ref="A3:C3"/>
    <mergeCell ref="G5:I5"/>
    <mergeCell ref="J5:L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E5" sqref="E5"/>
    </sheetView>
  </sheetViews>
  <sheetFormatPr defaultColWidth="10.28125" defaultRowHeight="12.75"/>
  <cols>
    <col min="1" max="1" width="35.8515625" style="16" customWidth="1"/>
    <col min="2" max="2" width="24.28125" style="16" customWidth="1"/>
    <col min="3" max="3" width="24.421875" style="16" customWidth="1"/>
    <col min="4" max="4" width="28.421875" style="16" customWidth="1"/>
    <col min="5" max="5" width="26.8515625" style="16" customWidth="1"/>
    <col min="6" max="8" width="13.28125" style="16" customWidth="1"/>
    <col min="9" max="16384" width="10.28125" style="16" customWidth="1"/>
  </cols>
  <sheetData>
    <row r="1" spans="1:8" ht="39.75" customHeight="1">
      <c r="A1" s="186" t="s">
        <v>397</v>
      </c>
      <c r="B1" s="186"/>
      <c r="C1" s="186"/>
      <c r="D1" s="186"/>
      <c r="E1" s="186"/>
      <c r="F1" s="18"/>
      <c r="G1" s="18"/>
      <c r="H1" s="18"/>
    </row>
    <row r="2" spans="1:5" s="17" customFormat="1" ht="28.5" customHeight="1">
      <c r="A2" s="132" t="s">
        <v>488</v>
      </c>
      <c r="B2" s="19"/>
      <c r="C2" s="19"/>
      <c r="D2" s="19"/>
      <c r="E2" s="20" t="s">
        <v>40</v>
      </c>
    </row>
    <row r="3" spans="1:5" ht="30" customHeight="1">
      <c r="A3" s="257" t="s">
        <v>398</v>
      </c>
      <c r="B3" s="257" t="s">
        <v>399</v>
      </c>
      <c r="C3" s="257" t="s">
        <v>400</v>
      </c>
      <c r="D3" s="255" t="s">
        <v>401</v>
      </c>
      <c r="E3" s="255"/>
    </row>
    <row r="4" spans="1:5" ht="30" customHeight="1">
      <c r="A4" s="258"/>
      <c r="B4" s="258"/>
      <c r="C4" s="258"/>
      <c r="D4" s="21" t="s">
        <v>402</v>
      </c>
      <c r="E4" s="21" t="s">
        <v>403</v>
      </c>
    </row>
    <row r="5" spans="1:5" ht="30" customHeight="1">
      <c r="A5" s="22" t="s">
        <v>67</v>
      </c>
      <c r="B5" s="154">
        <f>B6+B7+B8</f>
        <v>106.68</v>
      </c>
      <c r="C5" s="154">
        <f>C7+C8</f>
        <v>130.29</v>
      </c>
      <c r="D5" s="154">
        <f>B5-C5</f>
        <v>-23.609999999999985</v>
      </c>
      <c r="E5" s="24">
        <f>D5/C5</f>
        <v>-0.18121114437025088</v>
      </c>
    </row>
    <row r="6" spans="1:5" ht="30" customHeight="1">
      <c r="A6" s="23" t="s">
        <v>404</v>
      </c>
      <c r="B6" s="154"/>
      <c r="C6" s="154"/>
      <c r="D6" s="154"/>
      <c r="E6" s="24"/>
    </row>
    <row r="7" spans="1:5" ht="30" customHeight="1">
      <c r="A7" s="23" t="s">
        <v>405</v>
      </c>
      <c r="B7" s="154">
        <v>94.68</v>
      </c>
      <c r="C7" s="155">
        <v>109.86</v>
      </c>
      <c r="D7" s="154">
        <f>B7-C7</f>
        <v>-15.179999999999993</v>
      </c>
      <c r="E7" s="24">
        <f>D7/C7</f>
        <v>-0.1381758601856908</v>
      </c>
    </row>
    <row r="8" spans="1:5" ht="30" customHeight="1">
      <c r="A8" s="23" t="s">
        <v>406</v>
      </c>
      <c r="B8" s="154">
        <v>12</v>
      </c>
      <c r="C8" s="155">
        <v>20.43</v>
      </c>
      <c r="D8" s="154">
        <f>B8-C8</f>
        <v>-8.43</v>
      </c>
      <c r="E8" s="24">
        <f>D8/C8</f>
        <v>-0.41262848751835535</v>
      </c>
    </row>
    <row r="9" spans="1:5" ht="30" customHeight="1">
      <c r="A9" s="23" t="s">
        <v>407</v>
      </c>
      <c r="B9" s="154"/>
      <c r="C9" s="155"/>
      <c r="D9" s="154"/>
      <c r="E9" s="24"/>
    </row>
    <row r="10" spans="1:5" ht="30" customHeight="1">
      <c r="A10" s="23" t="s">
        <v>408</v>
      </c>
      <c r="B10" s="154">
        <v>12</v>
      </c>
      <c r="C10" s="155">
        <v>20.43</v>
      </c>
      <c r="D10" s="154">
        <f>B10-C10</f>
        <v>-8.43</v>
      </c>
      <c r="E10" s="24">
        <f>D10/C10</f>
        <v>-0.41262848751835535</v>
      </c>
    </row>
    <row r="11" spans="1:5" ht="132" customHeight="1">
      <c r="A11" s="256" t="s">
        <v>409</v>
      </c>
      <c r="B11" s="256"/>
      <c r="C11" s="256"/>
      <c r="D11" s="256"/>
      <c r="E11" s="256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景东县教育局计财股【李翠】</cp:lastModifiedBy>
  <cp:lastPrinted>2020-06-28T23:52:48Z</cp:lastPrinted>
  <dcterms:created xsi:type="dcterms:W3CDTF">2020-01-11T06:24:04Z</dcterms:created>
  <dcterms:modified xsi:type="dcterms:W3CDTF">2021-01-11T01:52:48Z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