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activeTab="2"/>
  </bookViews>
  <sheets>
    <sheet name="部门收支总表" sheetId="1" r:id="rId1"/>
    <sheet name="部门收入总表" sheetId="2" r:id="rId2"/>
    <sheet name="部门支出总表" sheetId="3" r:id="rId3"/>
    <sheet name="财政拨款收支预算总表" sheetId="4" r:id="rId4"/>
    <sheet name="一般公共预算支出表" sheetId="5" r:id="rId5"/>
    <sheet name="基本支出预算表" sheetId="6" r:id="rId6"/>
    <sheet name="基金预算支出情况表" sheetId="7" r:id="rId7"/>
    <sheet name="财政拨款支出明细表（按经济分类科目）" sheetId="8" r:id="rId8"/>
    <sheet name="“三公”经费公共预算财政拨款支出情况表" sheetId="9" r:id="rId9"/>
    <sheet name="县本级项目支出绩效目标表" sheetId="10" r:id="rId10"/>
    <sheet name="政府采购表" sheetId="11" r:id="rId11"/>
    <sheet name="对下绩效目标表" sheetId="12" r:id="rId12"/>
    <sheet name="省本级绩效目标表" sheetId="13" r:id="rId13"/>
  </sheets>
  <definedNames>
    <definedName name="_xlnm.Print_Titles" localSheetId="7">'财政拨款支出明细表（按经济分类科目）'!$2:$7</definedName>
    <definedName name="_xlnm.Print_Titles" localSheetId="5">基本支出预算表!$2:$8</definedName>
    <definedName name="_xlnm.Print_Titles" localSheetId="6">基金预算支出情况表!$1:$4</definedName>
  </definedNames>
  <calcPr calcId="144525" concurrentCalc="0"/>
</workbook>
</file>

<file path=xl/sharedStrings.xml><?xml version="1.0" encoding="utf-8"?>
<sst xmlns="http://schemas.openxmlformats.org/spreadsheetml/2006/main" count="634">
  <si>
    <t>6-1 部门财务收支总体情况表</t>
  </si>
  <si>
    <t>单位名称：景东彝族自治县教育部门</t>
  </si>
  <si>
    <t>单位:万元</t>
  </si>
  <si>
    <t>收        入</t>
  </si>
  <si>
    <t>支        出</t>
  </si>
  <si>
    <t>项      目</t>
  </si>
  <si>
    <t>预算数</t>
  </si>
  <si>
    <t>项目（按功能分类）</t>
  </si>
  <si>
    <t>一、一般公共预算拨款</t>
  </si>
  <si>
    <t>一、一般公共服务支出</t>
  </si>
  <si>
    <t>二、政府性基金预算拨款</t>
  </si>
  <si>
    <t>二、外交支出</t>
  </si>
  <si>
    <t>三、国有资本经营预算收入</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</si>
  <si>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</si>
  <si>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</si>
  <si>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</si>
  <si>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</si>
  <si>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</si>
  <si>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</si>
  <si>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</si>
  <si>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</si>
  <si>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</si>
  <si>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</si>
  <si>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</si>
  <si>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</si>
  <si>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</si>
  <si>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</si>
  <si>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</si>
  <si>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</si>
  <si>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</si>
  <si>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</si>
  <si>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</si>
  <si>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</si>
  <si>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</si>
  <si>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</si>
  <si>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</si>
  <si>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</si>
  <si>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</si>
  <si>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</si>
  <si>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</si>
  <si>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6-2 部门收入总体情况表</t>
  </si>
  <si>
    <t>单位：万元</t>
  </si>
  <si>
    <t>2019年预算数</t>
  </si>
  <si>
    <t>一.一般公共预算财政拨款</t>
  </si>
  <si>
    <t>二.政府性基金预算财政拨款</t>
  </si>
  <si>
    <t>三.国有资本经营预算财政拨款</t>
  </si>
  <si>
    <t>四.事业收入</t>
  </si>
  <si>
    <t>五.事业单位经营收入</t>
  </si>
  <si>
    <t>六.其他收入</t>
  </si>
  <si>
    <t>七.上年结转</t>
  </si>
  <si>
    <t>6-3  部门支出总体情况表</t>
  </si>
  <si>
    <t>6-4 部门财政拨款收支总体情况表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</si>
  <si>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</si>
  <si>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</si>
  <si>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</si>
  <si>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</si>
  <si>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</si>
  <si>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</si>
  <si>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</si>
  <si>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</si>
  <si>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</si>
  <si>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</si>
  <si>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</si>
  <si>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</si>
  <si>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</si>
  <si>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5、财政专户管理的收入</t>
  </si>
  <si>
    <t>（六）、科学技术支出</t>
  </si>
  <si>
    <t xml:space="preserve">  6、国有资源（资产）有偿使用收入</t>
  </si>
  <si>
    <t>（七）、文化旅游体育与传媒支出</t>
  </si>
  <si>
    <t>（二）政府性基金拨款</t>
  </si>
  <si>
    <t>（八)、社会保障和就业支出</t>
  </si>
  <si>
    <t>（三）国有资本经营预算收入</t>
  </si>
  <si>
    <t xml:space="preserve"> (九)、卫生健康支出</t>
  </si>
  <si>
    <t>二、上年结转</t>
  </si>
  <si>
    <t xml:space="preserve"> (十)、节能环保支出</t>
  </si>
  <si>
    <t xml:space="preserve"> (十一)、城乡社区支出</t>
  </si>
  <si>
    <t xml:space="preserve"> (十二)、农林水支出</t>
  </si>
  <si>
    <t xml:space="preserve"> (十三)、交通运输支出</t>
  </si>
  <si>
    <t xml:space="preserve"> (十四)、资源勘探信息等支出</t>
  </si>
  <si>
    <t xml:space="preserve"> (十五)、商业服务业等支出</t>
  </si>
  <si>
    <t xml:space="preserve"> (十六)、金融支出</t>
  </si>
  <si>
    <t xml:space="preserve"> (十七）、援助其他地区支出</t>
  </si>
  <si>
    <t>（十八）、自然资源海洋气象等支出</t>
  </si>
  <si>
    <t>（十九）、住房保障支出</t>
  </si>
  <si>
    <t>（二十）、粮油物资储备支出</t>
  </si>
  <si>
    <t>（二十一）、灾害防治及应急管理支出</t>
  </si>
  <si>
    <t>（二十二）、预备费</t>
  </si>
  <si>
    <t>（二十三）、其他支出</t>
  </si>
  <si>
    <t>二、结转下年</t>
  </si>
  <si>
    <t>6-5  部门一般公共预算本级财力安排支出情况表</t>
  </si>
  <si>
    <t>功能科目编码</t>
  </si>
  <si>
    <t>单位名称（功能科目）</t>
  </si>
  <si>
    <t>基本支出</t>
  </si>
  <si>
    <t>项目支出</t>
  </si>
  <si>
    <t>全年数</t>
  </si>
  <si>
    <t>已预拨</t>
  </si>
  <si>
    <t>抵扣上年垫付资金</t>
  </si>
  <si>
    <t>本次下达</t>
  </si>
  <si>
    <t>合计</t>
  </si>
  <si>
    <t>工资福利支出</t>
  </si>
  <si>
    <t>商品和服务支出</t>
  </si>
  <si>
    <t>对个人和家庭的补助</t>
  </si>
  <si>
    <t>小计</t>
  </si>
  <si>
    <t>其中：本次下达</t>
  </si>
  <si>
    <t>类</t>
  </si>
  <si>
    <t>款</t>
  </si>
  <si>
    <t>项</t>
  </si>
  <si>
    <t>人员支出</t>
  </si>
  <si>
    <t>人员支出其他</t>
  </si>
  <si>
    <t>其中：汽车保险费</t>
  </si>
  <si>
    <t>其中：汽车燃修费</t>
  </si>
  <si>
    <t>其中：行政人员公务交通补贴</t>
  </si>
  <si>
    <t>行政人员支出工资</t>
  </si>
  <si>
    <t>事业人员支出工资</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</si>
  <si>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</si>
  <si>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</si>
  <si>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</si>
  <si>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</si>
  <si>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</si>
  <si>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</si>
  <si>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</si>
  <si>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</si>
  <si>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</si>
  <si>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</si>
  <si>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</si>
  <si>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</si>
  <si>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</si>
  <si>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</si>
  <si>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</si>
  <si>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</si>
  <si>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</si>
  <si>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</si>
  <si>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</si>
  <si>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</si>
  <si>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</si>
  <si>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</si>
  <si>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</si>
  <si>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</si>
  <si>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</si>
  <si>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</si>
  <si>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</si>
  <si>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</si>
  <si>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一般公共服务支出</t>
  </si>
  <si>
    <t>其他一般公共服务支出</t>
  </si>
  <si>
    <t>205</t>
  </si>
  <si>
    <t>教育支出</t>
  </si>
  <si>
    <r>
      <rPr>
        <sz val="11"/>
        <color indexed="8"/>
        <rFont val="宋体"/>
        <charset val="134"/>
      </rPr>
      <t>2</t>
    </r>
    <r>
      <rPr>
        <sz val="11"/>
        <color indexed="8"/>
        <rFont val="宋体"/>
        <charset val="134"/>
      </rPr>
      <t>05</t>
    </r>
  </si>
  <si>
    <r>
      <rPr>
        <sz val="11"/>
        <color indexed="8"/>
        <rFont val="宋体"/>
        <charset val="134"/>
      </rPr>
      <t>0</t>
    </r>
    <r>
      <rPr>
        <sz val="11"/>
        <color indexed="8"/>
        <rFont val="宋体"/>
        <charset val="134"/>
      </rPr>
      <t>1</t>
    </r>
  </si>
  <si>
    <t xml:space="preserve">        行政运行</t>
  </si>
  <si>
    <t>02</t>
  </si>
  <si>
    <t>01</t>
  </si>
  <si>
    <t xml:space="preserve">        学前教育</t>
  </si>
  <si>
    <t xml:space="preserve">        小学教育</t>
  </si>
  <si>
    <t>03</t>
  </si>
  <si>
    <t xml:space="preserve">        初中教育</t>
  </si>
  <si>
    <t>04</t>
  </si>
  <si>
    <t xml:space="preserve">        高中教育</t>
  </si>
  <si>
    <t>99</t>
  </si>
  <si>
    <t xml:space="preserve">        其他普通教育支出</t>
  </si>
  <si>
    <t xml:space="preserve">        中专教育</t>
  </si>
  <si>
    <t xml:space="preserve">        职业高中教育</t>
  </si>
  <si>
    <t>07</t>
  </si>
  <si>
    <t xml:space="preserve">        特殊学校教育</t>
  </si>
  <si>
    <t>08</t>
  </si>
  <si>
    <t xml:space="preserve">        教师进修</t>
  </si>
  <si>
    <t>09</t>
  </si>
  <si>
    <t xml:space="preserve">        农村中小学校舍建设</t>
  </si>
  <si>
    <t>05</t>
  </si>
  <si>
    <t xml:space="preserve">        中等职业学校教学设施</t>
  </si>
  <si>
    <t xml:space="preserve">        其他教育费附加安排的支出</t>
  </si>
  <si>
    <t xml:space="preserve">        其他教育支出</t>
  </si>
  <si>
    <t>208</t>
  </si>
  <si>
    <t>社会保障和就业支出</t>
  </si>
  <si>
    <t xml:space="preserve">        事业单位离退休</t>
  </si>
  <si>
    <t xml:space="preserve">        机关事业单位基本养老保险缴费支出</t>
  </si>
  <si>
    <t>06</t>
  </si>
  <si>
    <t xml:space="preserve">        机关事业单位职业年金缴费支出</t>
  </si>
  <si>
    <t xml:space="preserve">        其他社会保障和就业支出</t>
  </si>
  <si>
    <t>210</t>
  </si>
  <si>
    <t>卫生健康支出</t>
  </si>
  <si>
    <t xml:space="preserve">        行政单位医疗</t>
  </si>
  <si>
    <t xml:space="preserve">        事业单位医疗</t>
  </si>
  <si>
    <t xml:space="preserve">        公务员医疗补助</t>
  </si>
  <si>
    <t xml:space="preserve">        其他行政事业单位医疗支出</t>
  </si>
  <si>
    <t>213</t>
  </si>
  <si>
    <t>农林水支出</t>
  </si>
  <si>
    <t xml:space="preserve">        其他扶贫支出</t>
  </si>
  <si>
    <t>221</t>
  </si>
  <si>
    <t>住房保障支出</t>
  </si>
  <si>
    <t xml:space="preserve">        住房公积金</t>
  </si>
  <si>
    <t>6-6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</si>
  <si>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</si>
  <si>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</si>
  <si>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</si>
  <si>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</si>
  <si>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</si>
  <si>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</si>
  <si>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</si>
  <si>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</si>
  <si>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</si>
  <si>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</si>
  <si>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</si>
  <si>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</si>
  <si>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</si>
  <si>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</si>
  <si>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</si>
  <si>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</si>
  <si>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</si>
  <si>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</si>
  <si>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</si>
  <si>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合   计</t>
  </si>
  <si>
    <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</si>
  <si>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</si>
  <si>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</si>
  <si>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</si>
  <si>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</si>
  <si>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</si>
  <si>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</si>
  <si>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</si>
  <si>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</si>
  <si>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</si>
  <si>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</si>
  <si>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</si>
  <si>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</si>
  <si>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</si>
  <si>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</si>
  <si>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</si>
  <si>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</si>
  <si>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</si>
  <si>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</si>
  <si>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</si>
  <si>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</si>
  <si>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</si>
  <si>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</si>
  <si>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14  </t>
  </si>
  <si>
    <t xml:space="preserve">  医疗费</t>
  </si>
  <si>
    <t xml:space="preserve">99  </t>
  </si>
  <si>
    <t xml:space="preserve">  其他工资福利支出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</si>
  <si>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</si>
  <si>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</si>
  <si>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</si>
  <si>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</si>
  <si>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</si>
  <si>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</si>
  <si>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</si>
  <si>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</si>
  <si>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</si>
  <si>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</si>
  <si>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</si>
  <si>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</si>
  <si>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</si>
  <si>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</si>
  <si>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</si>
  <si>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</si>
  <si>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</si>
  <si>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</si>
  <si>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</si>
  <si>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</si>
  <si>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</si>
  <si>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</si>
  <si>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</si>
  <si>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</si>
  <si>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</si>
  <si>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</si>
  <si>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</si>
  <si>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</si>
  <si>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</si>
  <si>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</si>
  <si>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</si>
  <si>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</si>
  <si>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</si>
  <si>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</si>
  <si>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</si>
  <si>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</si>
  <si>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</si>
  <si>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</si>
  <si>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</si>
  <si>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</si>
  <si>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</si>
  <si>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</si>
  <si>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</si>
  <si>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</si>
  <si>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</si>
  <si>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</si>
  <si>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</si>
  <si>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</si>
  <si>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</si>
  <si>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</si>
  <si>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</si>
  <si>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</si>
  <si>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</si>
  <si>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310</t>
  </si>
  <si>
    <t xml:space="preserve">  资本性支出</t>
  </si>
  <si>
    <t xml:space="preserve">    办公设备购置</t>
  </si>
  <si>
    <t>6-7  部门政府性基金预算支出情况表</t>
  </si>
  <si>
    <t>功能科目</t>
  </si>
  <si>
    <t>政府性基金预算支出</t>
  </si>
  <si>
    <t>科目名称</t>
  </si>
  <si>
    <t>支出总计</t>
  </si>
  <si>
    <t>6-8  财政拨款支出明细表（按经济科目分类）</t>
  </si>
  <si>
    <t>政府预算支出经济分类科目</t>
  </si>
  <si>
    <r>
      <rPr>
        <sz val="11"/>
        <color indexed="8"/>
        <rFont val="宋体"/>
        <charset val="134"/>
      </rPr>
      <t>政府性基金</t>
    </r>
    <r>
      <rPr>
        <sz val="11"/>
        <color indexed="8"/>
        <rFont val="宋体"/>
        <charset val="134"/>
      </rPr>
      <t>预算</t>
    </r>
  </si>
  <si>
    <t>部门预算支出经济分类科目</t>
  </si>
  <si>
    <t xml:space="preserve">501 </t>
  </si>
  <si>
    <t xml:space="preserve">    </t>
  </si>
  <si>
    <t>机关工资福利支出</t>
  </si>
  <si>
    <t xml:space="preserve">301 </t>
  </si>
  <si>
    <t>工资奖金津补贴</t>
  </si>
  <si>
    <t>基本工资</t>
  </si>
  <si>
    <t>社会保障缴费</t>
  </si>
  <si>
    <t>津贴补贴</t>
  </si>
  <si>
    <t>住房公积金</t>
  </si>
  <si>
    <t>奖金</t>
  </si>
  <si>
    <t>其他工资福利支出</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</si>
  <si>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</si>
  <si>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</si>
  <si>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</si>
  <si>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</si>
  <si>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</si>
  <si>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</si>
  <si>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</si>
  <si>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</si>
  <si>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</si>
  <si>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</si>
  <si>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</si>
  <si>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</si>
  <si>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</si>
  <si>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</si>
  <si>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</si>
  <si>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</si>
  <si>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</si>
  <si>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</si>
  <si>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</si>
  <si>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</si>
  <si>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</si>
  <si>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</si>
  <si>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</si>
  <si>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</si>
  <si>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</si>
  <si>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</si>
  <si>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</si>
  <si>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</si>
  <si>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</si>
  <si>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</si>
  <si>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</si>
  <si>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</si>
  <si>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</si>
  <si>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</si>
  <si>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</si>
  <si>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</si>
  <si>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</si>
  <si>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</si>
  <si>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</si>
  <si>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</si>
  <si>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</si>
  <si>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</si>
  <si>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</si>
  <si>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</si>
  <si>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</si>
  <si>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</si>
  <si>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</si>
  <si>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</si>
  <si>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</si>
  <si>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</si>
  <si>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</si>
  <si>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</si>
  <si>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</si>
  <si>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工会经费</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</si>
  <si>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</si>
  <si>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</si>
  <si>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</si>
  <si>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</si>
  <si>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</si>
  <si>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</si>
  <si>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</si>
  <si>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</si>
  <si>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</si>
  <si>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</si>
  <si>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</si>
  <si>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</si>
  <si>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</si>
  <si>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</si>
  <si>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</si>
  <si>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</si>
  <si>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</si>
  <si>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</si>
  <si>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</si>
  <si>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</si>
  <si>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</si>
  <si>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</si>
  <si>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</si>
  <si>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</si>
  <si>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</si>
  <si>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</si>
  <si>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</si>
  <si>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</si>
  <si>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</si>
  <si>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</si>
  <si>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</si>
  <si>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</si>
  <si>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</si>
  <si>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</si>
  <si>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</si>
  <si>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</si>
  <si>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</si>
  <si>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</si>
  <si>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</si>
  <si>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</si>
  <si>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</si>
  <si>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</si>
  <si>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</si>
  <si>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</si>
  <si>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</si>
  <si>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</si>
  <si>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</si>
  <si>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</si>
  <si>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</si>
  <si>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</si>
  <si>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</si>
  <si>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</si>
  <si>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</si>
  <si>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</si>
  <si>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</si>
  <si>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</si>
  <si>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</si>
  <si>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</si>
  <si>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</si>
  <si>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</si>
  <si>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</si>
  <si>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</si>
  <si>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</si>
  <si>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</si>
  <si>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</si>
  <si>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</si>
  <si>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</si>
  <si>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</si>
  <si>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</si>
  <si>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</si>
  <si>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</si>
  <si>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</si>
  <si>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</si>
  <si>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</si>
  <si>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</si>
  <si>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</si>
  <si>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</si>
  <si>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</si>
  <si>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</si>
  <si>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</si>
  <si>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</si>
  <si>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</si>
  <si>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</si>
  <si>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</si>
  <si>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</si>
  <si>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</si>
  <si>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6-9  部门一般公共预算“三公”经费支出情况表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</si>
  <si>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</si>
  <si>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</si>
  <si>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</si>
  <si>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</si>
  <si>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</si>
  <si>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</si>
  <si>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</si>
  <si>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</si>
  <si>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</si>
  <si>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</si>
  <si>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</si>
  <si>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t>
  </si>
  <si>
    <t>6-10 县本级项目支出绩效目标表</t>
  </si>
  <si>
    <t>单位名称、项目名称</t>
  </si>
  <si>
    <t>项目目标</t>
  </si>
  <si>
    <t>一级指标</t>
  </si>
  <si>
    <t>二级指标</t>
  </si>
  <si>
    <t>三级指标</t>
  </si>
  <si>
    <t>指标值</t>
  </si>
  <si>
    <t>绩效指标值设定依据及数据来源</t>
  </si>
  <si>
    <t>说明</t>
  </si>
  <si>
    <t>单位</t>
  </si>
  <si>
    <t>市级教育专项资金</t>
  </si>
  <si>
    <t>文龙春苗幼儿园购置教玩具资金__普财预〔2017〕434号(市)</t>
  </si>
  <si>
    <t>满意度指标—服务对象满意度指标</t>
  </si>
  <si>
    <t>优秀</t>
  </si>
  <si>
    <t>本级财力安排</t>
  </si>
  <si>
    <t>本级财力已纳入预算安排</t>
  </si>
  <si>
    <t>薄弱学校基本办学条件专项资金</t>
  </si>
  <si>
    <t>下达2017年第一批全面改善贫困地区义务教育薄弱学校基本办学条件县级配套资金__2017年年初预算(固定数额补助支出)</t>
  </si>
  <si>
    <t>生源地信用助学贷款奖励资金</t>
  </si>
  <si>
    <t>生源地信用助学贷款奖励补助资金__普财教〔2017〕126号(省)</t>
  </si>
  <si>
    <t>教师培训费</t>
  </si>
  <si>
    <t>下达2018年教育费附加收入5%安排教师培训费</t>
  </si>
  <si>
    <t>中小学校舍维修改造长效机制资金</t>
  </si>
  <si>
    <t>下达2015年中小学校舍维修改造长效机制县级配套资金</t>
  </si>
  <si>
    <t>2017年第二批扶持民办幼儿园中央奖补资金</t>
  </si>
  <si>
    <t>下达2017年第二批扶持民办幼儿园中央奖补资金</t>
  </si>
  <si>
    <t>2018年第一批扶持民办幼儿园中央奖补资金</t>
  </si>
  <si>
    <t>下达2018年第一批扶持民办幼儿园中央奖补资金</t>
  </si>
  <si>
    <t>建档立卡户家庭经济困难学生学费奖励资金</t>
  </si>
  <si>
    <t>下达2018年第二批优秀贫困学子奖学金和建档立卡贫困户家庭经济困难学生学费奖励资金</t>
  </si>
  <si>
    <t>优秀贫困学子奖励经费</t>
  </si>
  <si>
    <t>下达2018年第二批优秀贫困学子奖学金奖励资金</t>
  </si>
  <si>
    <t>食堂建设和设备购置</t>
  </si>
  <si>
    <t>下达2018年营养改善计划食堂建设和设备购置奖补资金(中央)</t>
  </si>
  <si>
    <t>下达2018年营养改善计划食堂建设和设备购置奖补资金（中央）</t>
  </si>
  <si>
    <t>教育项目工程前期费</t>
  </si>
  <si>
    <t>下达2018年教育项目工程前期费预算指标(2018年C级校舍加固改造项目)</t>
  </si>
  <si>
    <t>2017年烤烟生产奖励资金</t>
  </si>
  <si>
    <t>项目前期费</t>
  </si>
  <si>
    <t>安定旧村小学教学楼薄弱学校审计决定执行项目资金</t>
  </si>
  <si>
    <t>安定中心学校教学综合楼审计决定执行项目资金</t>
  </si>
  <si>
    <t>大街中心小学大门、挡墙等附属工程审计决定执行项目资金</t>
  </si>
  <si>
    <t>景东县大营小学教学楼审计决定执行项目资金</t>
  </si>
  <si>
    <t>景东县进修学校教研电教中心综合楼审计决定执行项目资金</t>
  </si>
  <si>
    <t>漫湾宝甸小学学生食堂、学生宿舍审计决定执行项目资金</t>
  </si>
  <si>
    <t>漫湾小学小学教师周转宿舍审计决定执行项目资金</t>
  </si>
  <si>
    <t>漫湾中心小学学生食堂审计决定执行项目资金</t>
  </si>
  <si>
    <t>文井镇都拉小学教学楼工程审计决定执行项目资金</t>
  </si>
  <si>
    <t>文井镇路东小学教学楼工程审计决定执行项目资金</t>
  </si>
  <si>
    <t>非税收入执收成本本</t>
  </si>
  <si>
    <t>市79200元</t>
  </si>
  <si>
    <t>生态功能区转移支付安排的支出</t>
  </si>
  <si>
    <t>景财预〔2016〕172号_2016年贫困退出考核工作经费</t>
  </si>
  <si>
    <t>下达2018年教育项目工程前期费预算指标(特殊学校综合楼)</t>
  </si>
  <si>
    <t>下达2019年教育项目工程前期费预算指标(特殊学校综合楼)</t>
  </si>
  <si>
    <t>下达普洱市第三批中小学幼儿园名校（园）长、名师工作室工作经费（校长：李启坚）__普财预〔2017〕434号(市)</t>
  </si>
  <si>
    <t>下达普洱市第三批中小学幼儿园名校（园）长、名师工作室工作经费（校长：李启坚）__普财预〔2017〕435号(市)</t>
  </si>
  <si>
    <t>下达2018年第一批全面改善贫困地区义务教育薄弱学校基本办学条件资金(中央）</t>
  </si>
  <si>
    <t>下达2019年第一批全面改善贫困地区义务教育薄弱学校基本办学条件资金(中央）</t>
  </si>
  <si>
    <t>下达2018年教育发展专项资金（课堂教学改革试点经费）</t>
  </si>
  <si>
    <t>下达2019年教育发展专项资金（课堂教学改革试点经费）</t>
  </si>
  <si>
    <t>下达2018年第一批改善普通高中办学条件中央补助资金（体育场建设）</t>
  </si>
  <si>
    <t>下达2019年第一批改善普通高中办学条件中央补助资金（体育场建设）</t>
  </si>
  <si>
    <t>2017年教育现代化推进工程中央基建投资__普财建〔2017）61号(中央)</t>
  </si>
  <si>
    <t>2017年教育现代化推进工程中央基建投资__普财建〔2017）62号(中央)</t>
  </si>
  <si>
    <t>下达2018年第一批校舍维修改造长效机制资金(中央）</t>
  </si>
  <si>
    <t>下达2019年第一批校舍维修改造长效机制资金(中央）</t>
  </si>
  <si>
    <t>下达2018年第二批校舍维修改造长效机制专项资金（中央）</t>
  </si>
  <si>
    <t>下达2019年第二批校舍维修改造长效机制专项资金（中央）</t>
  </si>
  <si>
    <t>下达2018年第二批校舍维修改造长效机制项目市级配套资金</t>
  </si>
  <si>
    <t>下达2019年第二批校舍维修改造长效机制项目市级配套资金</t>
  </si>
  <si>
    <t>基础能力建设补助__普财教〔2017〕100号(城乡义务教育转移支付支出)</t>
  </si>
  <si>
    <t>基础能力建设补助__普财教〔2017〕101号(城乡义务教育转移支付支出)</t>
  </si>
  <si>
    <t>下达2018年县级教育费附加收入30%安排职业教育支出预算指标（采购办公室设备及监控设备）</t>
  </si>
  <si>
    <t>下达2018年县级教育费附加收入31%安排职业教育支出预算指标（采购办公室设备及监控设备）</t>
  </si>
  <si>
    <t>下达2018年县级教育费附加收入30%安排职业教育支出预算指标（产教融合建设项目前期设计费）</t>
  </si>
  <si>
    <t>下达2018年县级教育费附加收入31%安排职业教育支出预算指标（产教融合建设项目前期设计费）</t>
  </si>
  <si>
    <t>下达2018年县级教育费附加收入30%安排职业教育支出预算指标（教学综合楼工程款）</t>
  </si>
  <si>
    <t>下达2018年县级教育费附加收入31%安排职业教育支出预算指标（教学综合楼工程款）</t>
  </si>
  <si>
    <t>下达2018年现代职业教育质量提升计划中央专项资金</t>
  </si>
  <si>
    <t>下达2019年现代职业教育质量提升计划中央专项资金</t>
  </si>
  <si>
    <t>下达2018年教育发展专项资金（职业技能竞赛活动奖补）</t>
  </si>
  <si>
    <t>下达2019年教育发展专项资金（职业技能竞赛活动奖补）</t>
  </si>
  <si>
    <t>下达2018年教育发展专项资金（中职特聘教师补助）</t>
  </si>
  <si>
    <t>下达2019年教育发展专项资金（中职特聘教师补助）</t>
  </si>
  <si>
    <t>普财建〔2016〕74号_2016年职业教育产教融合工程中央基建投资资金</t>
  </si>
  <si>
    <t>普财建〔2016〕74号_2017年职业教育产教融合工程中央基建投资资金</t>
  </si>
  <si>
    <t>下达2018年第二批学前教育发展资金（中央财政支持学前教育发展资金）</t>
  </si>
  <si>
    <t>下达2019年第二批学前教育发展资金（中央财政支持学前教育发展资金）</t>
  </si>
  <si>
    <t>下达2018年第二批校舍维修改造长效机制项目县级配套资金</t>
  </si>
  <si>
    <t>下达2019年第二批校舍维修改造长效机制项目县级配套资金</t>
  </si>
  <si>
    <t>下达2018年第一批中央财政支持学前教育发展资金预计数</t>
  </si>
  <si>
    <t>下达2019年第一批中央财政支持学前教育发展资金预计数</t>
  </si>
  <si>
    <t>下达2018年教育项目工程前期费预算指标(文井镇中心幼儿园)</t>
  </si>
  <si>
    <t>下达2019年教育项目工程前期费预算指标(文井镇中心幼儿园)</t>
  </si>
  <si>
    <t>下达2018年教育项目工程前期费预算指标(者后中学建设项目学生宿舍、综合楼等)</t>
  </si>
  <si>
    <t>下达2019年教育项目工程前期费预算指标(者后中学建设项目学生宿舍、综合楼等)</t>
  </si>
  <si>
    <t>下达2018年第二批全面改善贫困地区义务教育薄弱学校基本办学条件中央资金</t>
  </si>
  <si>
    <t>下达2019年第二批全面改善贫困地区义务教育薄弱学校基本办学条件中央资金</t>
  </si>
  <si>
    <t>三合完小市级乡村学校少年宫项目建设资金__普财综〔2017〕9号(市)</t>
  </si>
  <si>
    <t>三合完小市级乡村学校少年宫项目建设资金__普财综〔2017〕10号(市)</t>
  </si>
  <si>
    <t>下达2018年教育项目工程前期费预算指标(龙街乡中心小学建设项目)</t>
  </si>
  <si>
    <t>下达2019年教育项目工程前期费预算指标(龙街乡中心小学建设项目)</t>
  </si>
  <si>
    <t>下达2018年教育项目工程前期费预算指标(文龙镇中心小学建设项目中心幼儿园、综合楼等)</t>
  </si>
  <si>
    <t>下达2019年教育项目工程前期费预算指标(文龙镇中心小学建设项目中心幼儿园、综合楼等)</t>
  </si>
  <si>
    <t>下达2018年教育项目工程前期费预算指标(漫湾镇中心幼儿园)</t>
  </si>
  <si>
    <t>下达2019年教育项目工程前期费预算指标(漫湾镇中心幼儿园)</t>
  </si>
  <si>
    <t>下达2018年教育项目工程前期费预算指标(林街乡中心幼儿园)</t>
  </si>
  <si>
    <t>下达2019年教育项目工程前期费预算指标(林街乡中心幼儿园)</t>
  </si>
  <si>
    <t>下达2018年第二批学前教育发展资金（第二批扶持民办幼儿园中央奖补资金）</t>
  </si>
  <si>
    <t>下达2019年第二批学前教育发展资金（第二批扶持民办幼儿园中央奖补资金）</t>
  </si>
  <si>
    <t>下达2018年教育项目工程前期费预算指标(文龙镇中学建设项目综合楼等)</t>
  </si>
  <si>
    <t>下达2019年教育项目工程前期费预算指标(文龙镇中学建设项目综合楼等)</t>
  </si>
  <si>
    <t>6-11 部门政府采购情况表</t>
  </si>
  <si>
    <t>预算项目</t>
  </si>
  <si>
    <t>采购项目</t>
  </si>
  <si>
    <t>采购目录</t>
  </si>
  <si>
    <t>计量
单位</t>
  </si>
  <si>
    <t>数量</t>
  </si>
  <si>
    <t>面向中小企业预留资金</t>
  </si>
  <si>
    <t>基本支出/项目支出</t>
  </si>
  <si>
    <t>政府性
基金</t>
  </si>
  <si>
    <t>国有资本经营收益</t>
  </si>
  <si>
    <t>事业办公费</t>
  </si>
  <si>
    <t>部门或系统专用软件、信息管理系统的开发推广、运行维护、网络系统集成</t>
  </si>
  <si>
    <t>套</t>
  </si>
  <si>
    <t>办公家具</t>
  </si>
  <si>
    <t>传真机</t>
  </si>
  <si>
    <t>台</t>
  </si>
  <si>
    <t>存储设备</t>
  </si>
  <si>
    <t>打印机</t>
  </si>
  <si>
    <t>档案设备</t>
  </si>
  <si>
    <t>电冰箱</t>
  </si>
  <si>
    <t>电视机</t>
  </si>
  <si>
    <t>多功能一体机</t>
  </si>
  <si>
    <t>发电、变电、配电设备</t>
  </si>
  <si>
    <t>复印机</t>
  </si>
  <si>
    <t>供水设备</t>
  </si>
  <si>
    <t>广播电视专用设备</t>
  </si>
  <si>
    <t>会议音视频系统</t>
  </si>
  <si>
    <t>计算机</t>
  </si>
  <si>
    <t>计算机通用软件</t>
  </si>
  <si>
    <t>监控设备</t>
  </si>
  <si>
    <t>交通管理监控设备</t>
  </si>
  <si>
    <t>教育培训</t>
  </si>
  <si>
    <t>警用设备和用品</t>
  </si>
  <si>
    <t>空气调节设备</t>
  </si>
  <si>
    <t>扫描仪</t>
  </si>
  <si>
    <t>摄影、摄像设备</t>
  </si>
  <si>
    <t>碎纸机</t>
  </si>
  <si>
    <t>体育设备</t>
  </si>
  <si>
    <t>通讯和监测设备</t>
  </si>
  <si>
    <t>投影仪</t>
  </si>
  <si>
    <t>网络设备</t>
  </si>
  <si>
    <t>文化设备及资料</t>
  </si>
  <si>
    <t>文艺设备</t>
  </si>
  <si>
    <t>文印设备</t>
  </si>
  <si>
    <t>物业管理服务</t>
  </si>
  <si>
    <t>限额内工程</t>
  </si>
  <si>
    <t>专用教学设备</t>
  </si>
  <si>
    <t>装修和修缮工程</t>
  </si>
  <si>
    <t>12  省对下转移支付绩效目标表</t>
  </si>
  <si>
    <t>省对下二级项目1</t>
  </si>
  <si>
    <t>省对下二级项目2</t>
  </si>
  <si>
    <t>13 省本级项目支出绩效目标表（本次下达）</t>
  </si>
  <si>
    <t>省本级二级项目1</t>
  </si>
  <si>
    <t>省本级二级项目2</t>
  </si>
</sst>
</file>

<file path=xl/styles.xml><?xml version="1.0" encoding="utf-8"?>
<styleSheet xmlns="http://schemas.openxmlformats.org/spreadsheetml/2006/main">
  <numFmts count="9">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Red]0"/>
    <numFmt numFmtId="177" formatCode="#,##0.00_ ;[Red]\-#,##0.00\ "/>
    <numFmt numFmtId="178" formatCode="yyyy/mm/dd"/>
    <numFmt numFmtId="179" formatCode="0.00;[Red]0.00"/>
    <numFmt numFmtId="180" formatCode="#,##0.00_ "/>
  </numFmts>
  <fonts count="54">
    <font>
      <sz val="11"/>
      <color theme="1"/>
      <name val="宋体"/>
      <charset val="134"/>
      <scheme val="minor"/>
    </font>
    <font>
      <sz val="16"/>
      <name val="方正小标宋简体"/>
      <charset val="134"/>
    </font>
    <font>
      <sz val="11"/>
      <color indexed="8"/>
      <name val="宋体"/>
      <charset val="134"/>
    </font>
    <font>
      <sz val="10"/>
      <name val="宋体"/>
      <charset val="134"/>
    </font>
    <font>
      <sz val="12"/>
      <color indexed="8"/>
      <name val="宋体"/>
      <charset val="134"/>
    </font>
    <font>
      <sz val="11"/>
      <color indexed="8"/>
      <name val="宋体"/>
      <charset val="134"/>
    </font>
    <font>
      <sz val="12"/>
      <color indexed="8"/>
      <name val="宋体"/>
      <charset val="134"/>
    </font>
    <font>
      <b/>
      <sz val="10"/>
      <name val="宋体"/>
      <charset val="134"/>
    </font>
    <font>
      <sz val="10"/>
      <color indexed="8"/>
      <name val="宋体"/>
      <charset val="134"/>
    </font>
    <font>
      <b/>
      <sz val="11"/>
      <color indexed="8"/>
      <name val="宋体"/>
      <charset val="134"/>
    </font>
    <font>
      <sz val="10"/>
      <color indexed="8"/>
      <name val="宋体"/>
      <charset val="134"/>
    </font>
    <font>
      <sz val="11"/>
      <name val="宋体"/>
      <charset val="134"/>
    </font>
    <font>
      <sz val="9"/>
      <color indexed="8"/>
      <name val="SimSun"/>
      <charset val="134"/>
    </font>
    <font>
      <sz val="9.75"/>
      <color indexed="8"/>
      <name val="SimSun"/>
      <charset val="134"/>
    </font>
    <font>
      <sz val="9"/>
      <color indexed="8"/>
      <name val="宋体"/>
      <charset val="134"/>
    </font>
    <font>
      <sz val="18"/>
      <color indexed="8"/>
      <name val="方正小标宋简体"/>
      <charset val="134"/>
    </font>
    <font>
      <sz val="10"/>
      <color indexed="8"/>
      <name val="宋体"/>
      <charset val="134"/>
      <scheme val="minor"/>
    </font>
    <font>
      <sz val="12"/>
      <color indexed="8"/>
      <name val="宋体"/>
      <charset val="134"/>
      <scheme val="minor"/>
    </font>
    <font>
      <sz val="12"/>
      <name val="宋体"/>
      <charset val="134"/>
      <scheme val="minor"/>
    </font>
    <font>
      <sz val="10"/>
      <color theme="1"/>
      <name val="宋体"/>
      <charset val="134"/>
      <scheme val="minor"/>
    </font>
    <font>
      <b/>
      <sz val="11"/>
      <name val="宋体"/>
      <charset val="134"/>
    </font>
    <font>
      <sz val="11"/>
      <name val="宋体"/>
      <charset val="134"/>
    </font>
    <font>
      <sz val="12"/>
      <name val="宋体"/>
      <charset val="134"/>
    </font>
    <font>
      <b/>
      <sz val="10"/>
      <color indexed="8"/>
      <name val="宋体"/>
      <charset val="134"/>
    </font>
    <font>
      <b/>
      <sz val="11"/>
      <color theme="1"/>
      <name val="宋体"/>
      <charset val="134"/>
      <scheme val="minor"/>
    </font>
    <font>
      <sz val="10"/>
      <name val="宋体"/>
      <charset val="134"/>
    </font>
    <font>
      <b/>
      <sz val="12"/>
      <name val="宋体"/>
      <charset val="134"/>
    </font>
    <font>
      <sz val="12"/>
      <name val="宋体"/>
      <charset val="134"/>
    </font>
    <font>
      <b/>
      <sz val="12"/>
      <color indexed="8"/>
      <name val="宋体"/>
      <charset val="134"/>
    </font>
    <font>
      <b/>
      <sz val="12"/>
      <color theme="1"/>
      <name val="宋体"/>
      <charset val="134"/>
      <scheme val="minor"/>
    </font>
    <font>
      <sz val="12"/>
      <color theme="1"/>
      <name val="宋体"/>
      <charset val="134"/>
      <scheme val="minor"/>
    </font>
    <font>
      <sz val="11"/>
      <color theme="1"/>
      <name val="宋体"/>
      <charset val="134"/>
      <scheme val="minor"/>
    </font>
    <font>
      <sz val="10"/>
      <name val="Arial"/>
      <charset val="134"/>
    </font>
    <font>
      <sz val="10"/>
      <color theme="1"/>
      <name val="宋体"/>
      <charset val="134"/>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0"/>
      <color indexed="8"/>
      <name val="Arial"/>
      <charset val="134"/>
    </font>
  </fonts>
  <fills count="3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indexed="8"/>
      </right>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67">
    <xf numFmtId="0" fontId="0" fillId="0" borderId="0"/>
    <xf numFmtId="42" fontId="0" fillId="0" borderId="0" applyFont="0" applyFill="0" applyBorder="0" applyAlignment="0" applyProtection="0">
      <alignment vertical="center"/>
    </xf>
    <xf numFmtId="0" fontId="34" fillId="9" borderId="0" applyNumberFormat="0" applyBorder="0" applyAlignment="0" applyProtection="0">
      <alignment vertical="center"/>
    </xf>
    <xf numFmtId="0" fontId="39" fillId="13" borderId="32" applyNumberFormat="0" applyAlignment="0" applyProtection="0">
      <alignment vertical="center"/>
    </xf>
    <xf numFmtId="44" fontId="0" fillId="0" borderId="0" applyFont="0" applyFill="0" applyBorder="0" applyAlignment="0" applyProtection="0">
      <alignment vertical="center"/>
    </xf>
    <xf numFmtId="0" fontId="27" fillId="0" borderId="0"/>
    <xf numFmtId="41" fontId="0" fillId="0" borderId="0" applyFont="0" applyFill="0" applyBorder="0" applyAlignment="0" applyProtection="0">
      <alignment vertical="center"/>
    </xf>
    <xf numFmtId="0" fontId="34" fillId="7" borderId="0" applyNumberFormat="0" applyBorder="0" applyAlignment="0" applyProtection="0">
      <alignment vertical="center"/>
    </xf>
    <xf numFmtId="0" fontId="37" fillId="10" borderId="0" applyNumberFormat="0" applyBorder="0" applyAlignment="0" applyProtection="0">
      <alignment vertical="center"/>
    </xf>
    <xf numFmtId="43" fontId="0" fillId="0" borderId="0" applyFont="0" applyFill="0" applyBorder="0" applyAlignment="0" applyProtection="0">
      <alignment vertical="center"/>
    </xf>
    <xf numFmtId="0" fontId="40" fillId="15"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31" fillId="0" borderId="0"/>
    <xf numFmtId="0" fontId="0" fillId="12" borderId="31" applyNumberFormat="0" applyFont="0" applyAlignment="0" applyProtection="0">
      <alignment vertical="center"/>
    </xf>
    <xf numFmtId="0" fontId="40" fillId="19" borderId="0" applyNumberFormat="0" applyBorder="0" applyAlignment="0" applyProtection="0">
      <alignment vertical="center"/>
    </xf>
    <xf numFmtId="0" fontId="3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5" fillId="0" borderId="0"/>
    <xf numFmtId="0" fontId="46" fillId="0" borderId="0" applyNumberFormat="0" applyFill="0" applyBorder="0" applyAlignment="0" applyProtection="0">
      <alignment vertical="center"/>
    </xf>
    <xf numFmtId="0" fontId="27" fillId="0" borderId="0">
      <alignment vertical="center"/>
    </xf>
    <xf numFmtId="0" fontId="48" fillId="0" borderId="0" applyNumberFormat="0" applyFill="0" applyBorder="0" applyAlignment="0" applyProtection="0">
      <alignment vertical="center"/>
    </xf>
    <xf numFmtId="0" fontId="50" fillId="0" borderId="37" applyNumberFormat="0" applyFill="0" applyAlignment="0" applyProtection="0">
      <alignment vertical="center"/>
    </xf>
    <xf numFmtId="0" fontId="52" fillId="0" borderId="37" applyNumberFormat="0" applyFill="0" applyAlignment="0" applyProtection="0">
      <alignment vertical="center"/>
    </xf>
    <xf numFmtId="0" fontId="40" fillId="25" borderId="0" applyNumberFormat="0" applyBorder="0" applyAlignment="0" applyProtection="0">
      <alignment vertical="center"/>
    </xf>
    <xf numFmtId="0" fontId="35" fillId="0" borderId="33" applyNumberFormat="0" applyFill="0" applyAlignment="0" applyProtection="0">
      <alignment vertical="center"/>
    </xf>
    <xf numFmtId="0" fontId="40" fillId="18" borderId="0" applyNumberFormat="0" applyBorder="0" applyAlignment="0" applyProtection="0">
      <alignment vertical="center"/>
    </xf>
    <xf numFmtId="0" fontId="43" fillId="21" borderId="34" applyNumberFormat="0" applyAlignment="0" applyProtection="0">
      <alignment vertical="center"/>
    </xf>
    <xf numFmtId="0" fontId="45" fillId="21" borderId="32" applyNumberFormat="0" applyAlignment="0" applyProtection="0">
      <alignment vertical="center"/>
    </xf>
    <xf numFmtId="0" fontId="47" fillId="24" borderId="35" applyNumberFormat="0" applyAlignment="0" applyProtection="0">
      <alignment vertical="center"/>
    </xf>
    <xf numFmtId="0" fontId="34" fillId="29" borderId="0" applyNumberFormat="0" applyBorder="0" applyAlignment="0" applyProtection="0">
      <alignment vertical="center"/>
    </xf>
    <xf numFmtId="0" fontId="40" fillId="26" borderId="0" applyNumberFormat="0" applyBorder="0" applyAlignment="0" applyProtection="0">
      <alignment vertical="center"/>
    </xf>
    <xf numFmtId="0" fontId="49" fillId="0" borderId="36" applyNumberFormat="0" applyFill="0" applyAlignment="0" applyProtection="0">
      <alignment vertical="center"/>
    </xf>
    <xf numFmtId="0" fontId="51" fillId="0" borderId="38" applyNumberFormat="0" applyFill="0" applyAlignment="0" applyProtection="0">
      <alignment vertical="center"/>
    </xf>
    <xf numFmtId="0" fontId="41" fillId="16" borderId="0" applyNumberFormat="0" applyBorder="0" applyAlignment="0" applyProtection="0">
      <alignment vertical="center"/>
    </xf>
    <xf numFmtId="0" fontId="5" fillId="0" borderId="0">
      <alignment vertical="center"/>
    </xf>
    <xf numFmtId="0" fontId="38" fillId="11" borderId="0" applyNumberFormat="0" applyBorder="0" applyAlignment="0" applyProtection="0">
      <alignment vertical="center"/>
    </xf>
    <xf numFmtId="0" fontId="34" fillId="8" borderId="0" applyNumberFormat="0" applyBorder="0" applyAlignment="0" applyProtection="0">
      <alignment vertical="center"/>
    </xf>
    <xf numFmtId="0" fontId="40" fillId="20"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4" fillId="28" borderId="0" applyNumberFormat="0" applyBorder="0" applyAlignment="0" applyProtection="0">
      <alignment vertical="center"/>
    </xf>
    <xf numFmtId="0" fontId="34" fillId="34" borderId="0" applyNumberFormat="0" applyBorder="0" applyAlignment="0" applyProtection="0">
      <alignment vertical="center"/>
    </xf>
    <xf numFmtId="0" fontId="40" fillId="31" borderId="0" applyNumberFormat="0" applyBorder="0" applyAlignment="0" applyProtection="0">
      <alignment vertical="center"/>
    </xf>
    <xf numFmtId="0" fontId="27" fillId="0" borderId="0">
      <alignment vertical="center"/>
    </xf>
    <xf numFmtId="0" fontId="40" fillId="36" borderId="0" applyNumberFormat="0" applyBorder="0" applyAlignment="0" applyProtection="0">
      <alignment vertical="center"/>
    </xf>
    <xf numFmtId="0" fontId="34" fillId="27" borderId="0" applyNumberFormat="0" applyBorder="0" applyAlignment="0" applyProtection="0">
      <alignment vertical="center"/>
    </xf>
    <xf numFmtId="0" fontId="34" fillId="33" borderId="0" applyNumberFormat="0" applyBorder="0" applyAlignment="0" applyProtection="0">
      <alignment vertical="center"/>
    </xf>
    <xf numFmtId="0" fontId="22" fillId="0" borderId="0">
      <alignment vertical="center"/>
    </xf>
    <xf numFmtId="0" fontId="40" fillId="30" borderId="0" applyNumberFormat="0" applyBorder="0" applyAlignment="0" applyProtection="0">
      <alignment vertical="center"/>
    </xf>
    <xf numFmtId="0" fontId="32" fillId="0" borderId="0"/>
    <xf numFmtId="0" fontId="27" fillId="0" borderId="0"/>
    <xf numFmtId="0" fontId="34" fillId="6" borderId="0" applyNumberFormat="0" applyBorder="0" applyAlignment="0" applyProtection="0">
      <alignment vertical="center"/>
    </xf>
    <xf numFmtId="0" fontId="40" fillId="14" borderId="0" applyNumberFormat="0" applyBorder="0" applyAlignment="0" applyProtection="0">
      <alignment vertical="center"/>
    </xf>
    <xf numFmtId="0" fontId="40" fillId="35" borderId="0" applyNumberFormat="0" applyBorder="0" applyAlignment="0" applyProtection="0">
      <alignment vertical="center"/>
    </xf>
    <xf numFmtId="0" fontId="5" fillId="0" borderId="0">
      <alignment vertical="center"/>
    </xf>
    <xf numFmtId="0" fontId="34" fillId="32" borderId="0" applyNumberFormat="0" applyBorder="0" applyAlignment="0" applyProtection="0">
      <alignment vertical="center"/>
    </xf>
    <xf numFmtId="0" fontId="5" fillId="0" borderId="0">
      <alignment vertical="center"/>
    </xf>
    <xf numFmtId="0" fontId="40" fillId="17" borderId="0" applyNumberFormat="0" applyBorder="0" applyAlignment="0" applyProtection="0">
      <alignment vertical="center"/>
    </xf>
    <xf numFmtId="0" fontId="2" fillId="0" borderId="0">
      <alignment vertical="center"/>
    </xf>
    <xf numFmtId="0" fontId="27" fillId="0" borderId="0"/>
    <xf numFmtId="0" fontId="32" fillId="0" borderId="0"/>
    <xf numFmtId="0" fontId="27" fillId="0" borderId="0">
      <alignment vertical="center"/>
    </xf>
    <xf numFmtId="0" fontId="22" fillId="0" borderId="0"/>
    <xf numFmtId="0" fontId="53" fillId="0" borderId="0">
      <alignment vertical="center"/>
    </xf>
    <xf numFmtId="0" fontId="3" fillId="0" borderId="0"/>
  </cellStyleXfs>
  <cellXfs count="217">
    <xf numFmtId="0" fontId="0" fillId="0" borderId="0" xfId="0"/>
    <xf numFmtId="0" fontId="1" fillId="2" borderId="0" xfId="0" applyFont="1" applyFill="1" applyAlignment="1">
      <alignment horizontal="center" vertical="center" wrapText="1"/>
    </xf>
    <xf numFmtId="0" fontId="2" fillId="0" borderId="0" xfId="0" applyNumberFormat="1" applyFont="1" applyFill="1" applyBorder="1" applyAlignment="1" applyProtection="1">
      <alignment horizontal="left" vertical="center"/>
    </xf>
    <xf numFmtId="0" fontId="3" fillId="0" borderId="0" xfId="0" applyFont="1" applyFill="1" applyBorder="1" applyAlignment="1">
      <alignment vertical="center"/>
    </xf>
    <xf numFmtId="0" fontId="4" fillId="0" borderId="1" xfId="49" applyFont="1" applyFill="1" applyBorder="1" applyAlignment="1">
      <alignment horizontal="center" vertical="center" wrapText="1"/>
    </xf>
    <xf numFmtId="0" fontId="4" fillId="0" borderId="1" xfId="49" applyFont="1" applyFill="1" applyBorder="1" applyAlignment="1">
      <alignment vertical="center" wrapText="1"/>
    </xf>
    <xf numFmtId="0" fontId="4" fillId="0" borderId="1" xfId="49" applyFont="1" applyFill="1" applyBorder="1" applyAlignment="1">
      <alignment horizontal="left" vertical="center" wrapText="1" indent="1"/>
    </xf>
    <xf numFmtId="0" fontId="5" fillId="0" borderId="0" xfId="0" applyNumberFormat="1" applyFont="1" applyFill="1" applyBorder="1" applyAlignment="1" applyProtection="1">
      <alignment horizontal="left" vertical="center"/>
    </xf>
    <xf numFmtId="0" fontId="6" fillId="0" borderId="1" xfId="63" applyFont="1" applyFill="1" applyBorder="1" applyAlignment="1">
      <alignment horizontal="center" vertical="center" wrapText="1"/>
    </xf>
    <xf numFmtId="0" fontId="6" fillId="0" borderId="1" xfId="63" applyFont="1" applyFill="1" applyBorder="1" applyAlignment="1">
      <alignment vertical="center" wrapText="1"/>
    </xf>
    <xf numFmtId="0" fontId="6" fillId="0" borderId="1" xfId="63" applyFont="1" applyFill="1" applyBorder="1" applyAlignment="1">
      <alignment horizontal="left" vertical="center" wrapText="1" indent="1"/>
    </xf>
    <xf numFmtId="0" fontId="7" fillId="0" borderId="0" xfId="0" applyFont="1" applyFill="1" applyBorder="1" applyAlignment="1"/>
    <xf numFmtId="0" fontId="3" fillId="0" borderId="0" xfId="0" applyFont="1" applyFill="1" applyBorder="1" applyAlignment="1">
      <alignment wrapText="1"/>
    </xf>
    <xf numFmtId="0" fontId="3" fillId="0" borderId="0" xfId="0" applyFont="1" applyFill="1" applyBorder="1" applyAlignment="1"/>
    <xf numFmtId="0" fontId="8" fillId="0" borderId="0" xfId="0" applyNumberFormat="1" applyFont="1" applyFill="1" applyBorder="1" applyAlignment="1" applyProtection="1"/>
    <xf numFmtId="0" fontId="5" fillId="0" borderId="0" xfId="0" applyNumberFormat="1" applyFont="1" applyFill="1" applyBorder="1" applyAlignment="1" applyProtection="1"/>
    <xf numFmtId="0" fontId="5" fillId="0" borderId="1"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center"/>
    </xf>
    <xf numFmtId="177" fontId="9" fillId="0" borderId="1" xfId="0" applyNumberFormat="1" applyFont="1" applyFill="1" applyBorder="1" applyAlignment="1" applyProtection="1">
      <alignment horizontal="center" vertical="center"/>
    </xf>
    <xf numFmtId="0" fontId="5" fillId="3" borderId="7" xfId="65" applyNumberFormat="1" applyFont="1" applyFill="1" applyBorder="1" applyAlignment="1" applyProtection="1">
      <alignment horizontal="left" vertical="center" wrapText="1" readingOrder="1"/>
      <protection locked="0"/>
    </xf>
    <xf numFmtId="49" fontId="8"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wrapText="1"/>
    </xf>
    <xf numFmtId="178" fontId="8" fillId="0" borderId="1"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left" vertical="center" wrapText="1"/>
    </xf>
    <xf numFmtId="177" fontId="8" fillId="0" borderId="1" xfId="0" applyNumberFormat="1" applyFont="1" applyFill="1" applyBorder="1" applyAlignment="1" applyProtection="1">
      <alignment horizontal="left"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wrapText="1"/>
    </xf>
    <xf numFmtId="0" fontId="7" fillId="0" borderId="1" xfId="0" applyFont="1" applyFill="1" applyBorder="1" applyAlignment="1">
      <alignment horizontal="left" vertical="center" wrapText="1"/>
    </xf>
    <xf numFmtId="0" fontId="3" fillId="0" borderId="1" xfId="0" applyFont="1" applyFill="1" applyBorder="1" applyAlignment="1">
      <alignment horizontal="left"/>
    </xf>
    <xf numFmtId="0" fontId="3" fillId="0" borderId="1" xfId="0" applyFont="1" applyFill="1" applyBorder="1" applyAlignment="1"/>
    <xf numFmtId="0"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right" vertical="center"/>
    </xf>
    <xf numFmtId="0" fontId="8" fillId="0" borderId="0" xfId="0" applyNumberFormat="1" applyFont="1" applyFill="1" applyBorder="1" applyAlignment="1" applyProtection="1">
      <alignment horizontal="right"/>
    </xf>
    <xf numFmtId="0" fontId="11" fillId="0" borderId="1" xfId="0" applyFont="1" applyFill="1" applyBorder="1" applyAlignment="1">
      <alignment horizontal="center" vertical="center"/>
    </xf>
    <xf numFmtId="0" fontId="5" fillId="0" borderId="6"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xf>
    <xf numFmtId="0" fontId="3" fillId="0" borderId="12" xfId="0" applyFont="1" applyFill="1" applyBorder="1" applyAlignment="1">
      <alignment horizontal="left" vertical="center" wrapText="1"/>
    </xf>
    <xf numFmtId="0" fontId="12" fillId="0" borderId="1" xfId="0" applyFont="1" applyFill="1" applyBorder="1" applyAlignment="1">
      <alignment horizontal="left" vertical="center" wrapText="1"/>
    </xf>
    <xf numFmtId="4" fontId="13" fillId="0" borderId="1" xfId="0" applyNumberFormat="1" applyFont="1" applyFill="1" applyBorder="1" applyAlignment="1">
      <alignment horizontal="left" vertical="center" wrapText="1"/>
    </xf>
    <xf numFmtId="0" fontId="14" fillId="0" borderId="11" xfId="0" applyFont="1" applyBorder="1" applyAlignment="1" applyProtection="1">
      <alignment horizontal="left" vertical="center" wrapText="1" readingOrder="1"/>
      <protection locked="0"/>
    </xf>
    <xf numFmtId="0" fontId="14" fillId="0" borderId="11" xfId="0" applyFont="1" applyBorder="1" applyAlignment="1" applyProtection="1">
      <alignment horizontal="center" vertical="center" wrapText="1" readingOrder="1"/>
      <protection locked="0"/>
    </xf>
    <xf numFmtId="0" fontId="5" fillId="0" borderId="0" xfId="0" applyFont="1" applyFill="1" applyBorder="1" applyAlignment="1">
      <alignment vertical="center"/>
    </xf>
    <xf numFmtId="0" fontId="5" fillId="0" borderId="0" xfId="0" applyFont="1" applyFill="1" applyBorder="1" applyAlignment="1"/>
    <xf numFmtId="0" fontId="15" fillId="0" borderId="0" xfId="0" applyFont="1" applyFill="1" applyBorder="1" applyAlignment="1">
      <alignment vertical="center"/>
    </xf>
    <xf numFmtId="0" fontId="16" fillId="0" borderId="13" xfId="0" applyFont="1" applyFill="1" applyBorder="1" applyAlignment="1">
      <alignment vertical="center"/>
    </xf>
    <xf numFmtId="0" fontId="16" fillId="0" borderId="13" xfId="0" applyFont="1" applyFill="1" applyBorder="1" applyAlignment="1">
      <alignment horizontal="right" vertical="center"/>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left" vertical="center"/>
    </xf>
    <xf numFmtId="10" fontId="17" fillId="0" borderId="1" xfId="0" applyNumberFormat="1" applyFont="1" applyFill="1" applyBorder="1" applyAlignment="1">
      <alignment horizontal="left" vertical="center"/>
    </xf>
    <xf numFmtId="0" fontId="17" fillId="0" borderId="1" xfId="0" applyFont="1" applyFill="1" applyBorder="1" applyAlignment="1">
      <alignment vertical="center"/>
    </xf>
    <xf numFmtId="0" fontId="18" fillId="0" borderId="0" xfId="0" applyFont="1" applyFill="1" applyBorder="1" applyAlignment="1">
      <alignment horizontal="left" vertical="top" wrapText="1"/>
    </xf>
    <xf numFmtId="0" fontId="19" fillId="0" borderId="0" xfId="0" applyFont="1" applyAlignment="1">
      <alignment horizontal="left" vertical="center"/>
    </xf>
    <xf numFmtId="49" fontId="3" fillId="0" borderId="0" xfId="0" applyNumberFormat="1" applyFont="1" applyFill="1" applyBorder="1" applyAlignment="1"/>
    <xf numFmtId="0" fontId="5" fillId="0" borderId="14" xfId="0" applyNumberFormat="1" applyFont="1" applyFill="1" applyBorder="1" applyAlignment="1" applyProtection="1">
      <alignment horizontal="center" vertical="center"/>
    </xf>
    <xf numFmtId="0" fontId="5" fillId="0" borderId="15"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49" fontId="20" fillId="0" borderId="1" xfId="62" applyNumberFormat="1" applyFont="1" applyFill="1" applyBorder="1" applyAlignment="1">
      <alignment horizontal="center" vertical="center"/>
    </xf>
    <xf numFmtId="49" fontId="11" fillId="0" borderId="1" xfId="62" applyNumberFormat="1" applyFont="1" applyFill="1" applyBorder="1" applyAlignment="1">
      <alignment horizontal="center" vertical="center"/>
    </xf>
    <xf numFmtId="49" fontId="20" fillId="0" borderId="1" xfId="62" applyNumberFormat="1" applyFont="1" applyFill="1" applyBorder="1" applyAlignment="1">
      <alignment vertical="center"/>
    </xf>
    <xf numFmtId="0" fontId="20" fillId="0" borderId="1" xfId="0" applyFont="1" applyFill="1" applyBorder="1" applyAlignment="1">
      <alignment horizontal="left"/>
    </xf>
    <xf numFmtId="0" fontId="11" fillId="0" borderId="1" xfId="0" applyFont="1" applyFill="1" applyBorder="1" applyAlignment="1"/>
    <xf numFmtId="49" fontId="11" fillId="0" borderId="1" xfId="62" applyNumberFormat="1" applyFont="1" applyFill="1" applyBorder="1" applyAlignment="1">
      <alignment vertical="center"/>
    </xf>
    <xf numFmtId="0" fontId="11" fillId="0" borderId="1" xfId="0" applyFont="1" applyFill="1" applyBorder="1" applyAlignment="1">
      <alignment horizontal="left"/>
    </xf>
    <xf numFmtId="0" fontId="21" fillId="0" borderId="1" xfId="0" applyFont="1" applyFill="1" applyBorder="1" applyAlignment="1">
      <alignment horizontal="left"/>
    </xf>
    <xf numFmtId="0" fontId="22" fillId="0" borderId="1" xfId="64" applyFill="1" applyBorder="1" applyAlignment="1">
      <alignment horizontal="left"/>
    </xf>
    <xf numFmtId="0" fontId="21" fillId="0" borderId="1" xfId="0" applyFont="1" applyFill="1" applyBorder="1" applyAlignment="1"/>
    <xf numFmtId="0" fontId="20" fillId="0" borderId="1" xfId="0" applyFont="1" applyFill="1" applyBorder="1" applyAlignment="1">
      <alignment horizontal="left" vertical="center"/>
    </xf>
    <xf numFmtId="0" fontId="11" fillId="0" borderId="1" xfId="0" applyFont="1" applyFill="1" applyBorder="1" applyAlignment="1">
      <alignment horizontal="left" vertical="center"/>
    </xf>
    <xf numFmtId="49" fontId="11" fillId="0" borderId="1" xfId="0" applyNumberFormat="1" applyFont="1" applyFill="1" applyBorder="1" applyAlignment="1"/>
    <xf numFmtId="0" fontId="23" fillId="0" borderId="1" xfId="0" applyNumberFormat="1" applyFont="1" applyFill="1" applyBorder="1" applyAlignment="1" applyProtection="1">
      <alignment horizontal="center" vertical="center"/>
    </xf>
    <xf numFmtId="0" fontId="7" fillId="0" borderId="1" xfId="0" applyFont="1" applyFill="1" applyBorder="1" applyAlignment="1">
      <alignment horizontal="left" vertical="center"/>
    </xf>
    <xf numFmtId="49" fontId="20" fillId="0" borderId="1" xfId="0" applyNumberFormat="1" applyFont="1" applyFill="1" applyBorder="1" applyAlignment="1"/>
    <xf numFmtId="49" fontId="11" fillId="0" borderId="1" xfId="0" applyNumberFormat="1" applyFont="1" applyFill="1" applyBorder="1" applyAlignment="1">
      <alignment horizontal="center"/>
    </xf>
    <xf numFmtId="0" fontId="24" fillId="0" borderId="0" xfId="0" applyFont="1"/>
    <xf numFmtId="0" fontId="3" fillId="0" borderId="0" xfId="5" applyFont="1" applyFill="1" applyAlignment="1">
      <alignment horizontal="center" wrapText="1"/>
    </xf>
    <xf numFmtId="0" fontId="3" fillId="0" borderId="0" xfId="5" applyFont="1" applyFill="1" applyAlignment="1">
      <alignment wrapText="1"/>
    </xf>
    <xf numFmtId="0" fontId="3" fillId="0" borderId="0" xfId="5" applyFont="1" applyFill="1"/>
    <xf numFmtId="0" fontId="25" fillId="0" borderId="0" xfId="62" applyFont="1" applyFill="1" applyBorder="1" applyAlignment="1"/>
    <xf numFmtId="0" fontId="26" fillId="0" borderId="16" xfId="5" applyFont="1" applyFill="1" applyBorder="1" applyAlignment="1">
      <alignment horizontal="center" vertical="center" wrapText="1"/>
    </xf>
    <xf numFmtId="0" fontId="26" fillId="0" borderId="10" xfId="5" applyFont="1" applyFill="1" applyBorder="1" applyAlignment="1">
      <alignment horizontal="center" vertical="center" wrapText="1"/>
    </xf>
    <xf numFmtId="0" fontId="26" fillId="0" borderId="17" xfId="5" applyFont="1" applyFill="1" applyBorder="1" applyAlignment="1">
      <alignment horizontal="center" vertical="center" wrapText="1"/>
    </xf>
    <xf numFmtId="0" fontId="26" fillId="0" borderId="18" xfId="5" applyFont="1" applyFill="1" applyBorder="1" applyAlignment="1">
      <alignment horizontal="center" vertical="center" wrapText="1"/>
    </xf>
    <xf numFmtId="0" fontId="26" fillId="0" borderId="19" xfId="5"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xf>
    <xf numFmtId="0" fontId="26" fillId="0" borderId="2" xfId="5" applyFont="1" applyFill="1" applyBorder="1" applyAlignment="1">
      <alignment horizontal="center" vertical="center" wrapText="1"/>
    </xf>
    <xf numFmtId="0" fontId="5" fillId="0" borderId="3"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6" fillId="0" borderId="5" xfId="5" applyFont="1" applyFill="1" applyBorder="1" applyAlignment="1">
      <alignment horizontal="center" vertical="center" wrapText="1"/>
    </xf>
    <xf numFmtId="0" fontId="5" fillId="0" borderId="5" xfId="0" applyNumberFormat="1" applyFont="1" applyFill="1" applyBorder="1" applyAlignment="1" applyProtection="1">
      <alignment horizontal="center" vertical="center"/>
    </xf>
    <xf numFmtId="0" fontId="27" fillId="0" borderId="1" xfId="5" applyFont="1" applyFill="1" applyBorder="1" applyAlignment="1">
      <alignment horizontal="center" vertical="center" wrapText="1"/>
    </xf>
    <xf numFmtId="0" fontId="27" fillId="0" borderId="14" xfId="5" applyFont="1" applyFill="1" applyBorder="1" applyAlignment="1">
      <alignment horizontal="center" vertical="center" wrapText="1"/>
    </xf>
    <xf numFmtId="0" fontId="26" fillId="0" borderId="14" xfId="5" applyFont="1" applyFill="1" applyBorder="1" applyAlignment="1">
      <alignment horizontal="center" vertical="center" wrapText="1"/>
    </xf>
    <xf numFmtId="0" fontId="26" fillId="0" borderId="15" xfId="5" applyFont="1" applyFill="1" applyBorder="1" applyAlignment="1">
      <alignment horizontal="center" vertical="center" wrapText="1"/>
    </xf>
    <xf numFmtId="0" fontId="26" fillId="0" borderId="12" xfId="5" applyFont="1" applyFill="1" applyBorder="1" applyAlignment="1">
      <alignment horizontal="center" vertical="center" wrapText="1"/>
    </xf>
    <xf numFmtId="0" fontId="27" fillId="0" borderId="1" xfId="5" applyFont="1" applyFill="1" applyBorder="1" applyAlignment="1">
      <alignment horizontal="left" vertical="center" wrapText="1"/>
    </xf>
    <xf numFmtId="0" fontId="20" fillId="0" borderId="1" xfId="5" applyFont="1" applyFill="1" applyBorder="1" applyAlignment="1">
      <alignment horizontal="center" vertical="center"/>
    </xf>
    <xf numFmtId="49" fontId="11" fillId="0" borderId="1" xfId="5" applyNumberFormat="1" applyFont="1" applyFill="1" applyBorder="1" applyAlignment="1">
      <alignment horizontal="center" vertical="center"/>
    </xf>
    <xf numFmtId="0" fontId="20" fillId="0" borderId="14" xfId="5" applyFont="1" applyFill="1" applyBorder="1" applyAlignment="1">
      <alignment vertical="center"/>
    </xf>
    <xf numFmtId="0" fontId="26" fillId="0" borderId="1" xfId="5" applyFont="1" applyFill="1" applyBorder="1" applyAlignment="1">
      <alignment horizontal="left" vertical="center"/>
    </xf>
    <xf numFmtId="0" fontId="11" fillId="0" borderId="1" xfId="5" applyFont="1" applyFill="1" applyBorder="1" applyAlignment="1">
      <alignment horizontal="center" vertical="center"/>
    </xf>
    <xf numFmtId="0" fontId="11" fillId="0" borderId="14" xfId="5" applyFont="1" applyFill="1" applyBorder="1" applyAlignment="1">
      <alignment vertical="center"/>
    </xf>
    <xf numFmtId="0" fontId="27" fillId="0" borderId="1" xfId="5" applyFill="1" applyBorder="1" applyAlignment="1">
      <alignment horizontal="left" vertical="center"/>
    </xf>
    <xf numFmtId="179" fontId="26" fillId="0" borderId="1" xfId="5" applyNumberFormat="1" applyFont="1" applyFill="1" applyBorder="1" applyAlignment="1">
      <alignment horizontal="left" vertical="center"/>
    </xf>
    <xf numFmtId="0" fontId="28" fillId="4" borderId="1" xfId="65" applyNumberFormat="1" applyFont="1" applyFill="1" applyBorder="1" applyAlignment="1" applyProtection="1">
      <alignment vertical="center" wrapText="1" readingOrder="1"/>
      <protection locked="0"/>
    </xf>
    <xf numFmtId="0" fontId="28" fillId="3" borderId="1" xfId="65" applyNumberFormat="1" applyFont="1" applyFill="1" applyBorder="1" applyAlignment="1" applyProtection="1">
      <alignment horizontal="left" vertical="center" wrapText="1" readingOrder="1"/>
      <protection locked="0"/>
    </xf>
    <xf numFmtId="0" fontId="29" fillId="0" borderId="1" xfId="0" applyFont="1" applyBorder="1" applyAlignment="1">
      <alignment horizontal="left" vertical="center"/>
    </xf>
    <xf numFmtId="0" fontId="29" fillId="0" borderId="1" xfId="0" applyFont="1" applyBorder="1"/>
    <xf numFmtId="0" fontId="11" fillId="0" borderId="16" xfId="0" applyFont="1" applyFill="1" applyBorder="1" applyAlignment="1">
      <alignment horizontal="center" vertical="center"/>
    </xf>
    <xf numFmtId="0" fontId="5" fillId="0" borderId="12" xfId="0" applyNumberFormat="1" applyFont="1" applyFill="1" applyBorder="1" applyAlignment="1" applyProtection="1">
      <alignment horizontal="center" vertical="center" wrapText="1"/>
    </xf>
    <xf numFmtId="0" fontId="11" fillId="0" borderId="17"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8" xfId="0" applyFont="1" applyFill="1" applyBorder="1" applyAlignment="1">
      <alignment horizontal="center" vertical="center"/>
    </xf>
    <xf numFmtId="0" fontId="6" fillId="4" borderId="1" xfId="65" applyNumberFormat="1" applyFont="1" applyFill="1" applyBorder="1" applyAlignment="1" applyProtection="1">
      <alignment vertical="center" wrapText="1" readingOrder="1"/>
      <protection locked="0"/>
    </xf>
    <xf numFmtId="49" fontId="6" fillId="4" borderId="1" xfId="65" applyNumberFormat="1" applyFont="1" applyFill="1" applyBorder="1" applyAlignment="1" applyProtection="1">
      <alignment horizontal="center" vertical="center" wrapText="1" readingOrder="1"/>
      <protection locked="0"/>
    </xf>
    <xf numFmtId="0" fontId="6" fillId="3" borderId="1" xfId="65" applyNumberFormat="1" applyFont="1" applyFill="1" applyBorder="1" applyAlignment="1" applyProtection="1">
      <alignment horizontal="left" vertical="center" wrapText="1" readingOrder="1"/>
      <protection locked="0"/>
    </xf>
    <xf numFmtId="0" fontId="30" fillId="0" borderId="1" xfId="0" applyFont="1" applyBorder="1"/>
    <xf numFmtId="0" fontId="31" fillId="0" borderId="0" xfId="0" applyFont="1" applyAlignment="1">
      <alignment vertical="center"/>
    </xf>
    <xf numFmtId="0" fontId="24" fillId="0" borderId="0" xfId="0" applyFont="1" applyAlignment="1">
      <alignment horizontal="left"/>
    </xf>
    <xf numFmtId="0" fontId="0" fillId="0" borderId="0" xfId="0" applyAlignment="1">
      <alignment horizontal="left"/>
    </xf>
    <xf numFmtId="0" fontId="25" fillId="0" borderId="0" xfId="62" applyFont="1" applyFill="1" applyBorder="1" applyAlignment="1">
      <alignment horizontal="left"/>
    </xf>
    <xf numFmtId="0" fontId="32" fillId="0" borderId="0" xfId="62" applyFont="1" applyFill="1" applyBorder="1" applyAlignment="1">
      <alignment horizontal="left"/>
    </xf>
    <xf numFmtId="0" fontId="32" fillId="0" borderId="0" xfId="62" applyFont="1" applyFill="1" applyBorder="1" applyAlignment="1"/>
    <xf numFmtId="0" fontId="8" fillId="0" borderId="7" xfId="62" applyFont="1" applyFill="1" applyBorder="1" applyAlignment="1" applyProtection="1">
      <alignment horizontal="left" vertical="center" wrapText="1"/>
      <protection locked="0"/>
    </xf>
    <xf numFmtId="0" fontId="32" fillId="0" borderId="20" xfId="62" applyFont="1" applyFill="1" applyBorder="1" applyAlignment="1" applyProtection="1">
      <alignment horizontal="left" vertical="top" wrapText="1"/>
      <protection locked="0"/>
    </xf>
    <xf numFmtId="0" fontId="32" fillId="0" borderId="21" xfId="62" applyFont="1" applyFill="1" applyBorder="1" applyAlignment="1" applyProtection="1">
      <alignment horizontal="left" vertical="top" wrapText="1"/>
      <protection locked="0"/>
    </xf>
    <xf numFmtId="0" fontId="8" fillId="0" borderId="11" xfId="62" applyFont="1" applyFill="1" applyBorder="1" applyAlignment="1" applyProtection="1">
      <alignment horizontal="center" vertical="center" wrapText="1" readingOrder="1"/>
      <protection locked="0"/>
    </xf>
    <xf numFmtId="0" fontId="8" fillId="0" borderId="7" xfId="62" applyFont="1" applyFill="1" applyBorder="1" applyAlignment="1" applyProtection="1">
      <alignment horizontal="center" vertical="center" wrapText="1" readingOrder="1"/>
      <protection locked="0"/>
    </xf>
    <xf numFmtId="0" fontId="32" fillId="0" borderId="22" xfId="62" applyFont="1" applyFill="1" applyBorder="1" applyAlignment="1" applyProtection="1">
      <alignment vertical="top" wrapText="1"/>
      <protection locked="0"/>
    </xf>
    <xf numFmtId="0" fontId="32" fillId="0" borderId="23" xfId="62" applyFont="1" applyFill="1" applyBorder="1" applyAlignment="1" applyProtection="1">
      <alignment horizontal="left" vertical="top" wrapText="1"/>
      <protection locked="0"/>
    </xf>
    <xf numFmtId="0" fontId="32" fillId="0" borderId="24" xfId="62" applyFont="1" applyFill="1" applyBorder="1" applyAlignment="1" applyProtection="1">
      <alignment horizontal="left" vertical="top" wrapText="1"/>
      <protection locked="0"/>
    </xf>
    <xf numFmtId="0" fontId="8" fillId="0" borderId="4" xfId="62" applyFont="1" applyFill="1" applyBorder="1" applyAlignment="1" applyProtection="1">
      <alignment horizontal="center" vertical="center" wrapText="1" readingOrder="1"/>
      <protection locked="0"/>
    </xf>
    <xf numFmtId="0" fontId="32" fillId="0" borderId="25" xfId="62" applyFont="1" applyFill="1" applyBorder="1" applyAlignment="1" applyProtection="1">
      <alignment horizontal="left" vertical="top" wrapText="1"/>
      <protection locked="0"/>
    </xf>
    <xf numFmtId="0" fontId="32" fillId="0" borderId="26" xfId="62" applyFont="1" applyFill="1" applyBorder="1" applyAlignment="1" applyProtection="1">
      <alignment horizontal="left" vertical="top" wrapText="1"/>
      <protection locked="0"/>
    </xf>
    <xf numFmtId="0" fontId="32" fillId="0" borderId="27" xfId="62" applyFont="1" applyFill="1" applyBorder="1" applyAlignment="1" applyProtection="1">
      <alignment horizontal="left" vertical="top" wrapText="1"/>
      <protection locked="0"/>
    </xf>
    <xf numFmtId="0" fontId="8" fillId="0" borderId="11" xfId="62" applyFont="1" applyFill="1" applyBorder="1" applyAlignment="1" applyProtection="1">
      <alignment horizontal="left" vertical="center" wrapText="1"/>
      <protection locked="0"/>
    </xf>
    <xf numFmtId="0" fontId="8" fillId="0" borderId="28" xfId="62" applyFont="1" applyFill="1" applyBorder="1" applyAlignment="1" applyProtection="1">
      <alignment horizontal="center" vertical="center" wrapText="1" readingOrder="1"/>
      <protection locked="0"/>
    </xf>
    <xf numFmtId="0" fontId="8" fillId="0" borderId="29" xfId="62" applyFont="1" applyFill="1" applyBorder="1" applyAlignment="1" applyProtection="1">
      <alignment horizontal="center" vertical="center" wrapText="1" readingOrder="1"/>
      <protection locked="0"/>
    </xf>
    <xf numFmtId="0" fontId="8" fillId="0" borderId="6" xfId="62" applyFont="1" applyFill="1" applyBorder="1" applyAlignment="1" applyProtection="1">
      <alignment horizontal="left" vertical="center" wrapText="1"/>
      <protection locked="0"/>
    </xf>
    <xf numFmtId="0" fontId="8" fillId="0" borderId="6" xfId="62" applyFont="1" applyFill="1" applyBorder="1" applyAlignment="1" applyProtection="1">
      <alignment horizontal="center" vertical="center" wrapText="1" readingOrder="1"/>
      <protection locked="0"/>
    </xf>
    <xf numFmtId="0" fontId="8" fillId="0" borderId="1" xfId="0" applyNumberFormat="1" applyFont="1" applyFill="1" applyBorder="1" applyAlignment="1" applyProtection="1">
      <alignment horizontal="center" vertical="center" wrapText="1"/>
    </xf>
    <xf numFmtId="0" fontId="9" fillId="0" borderId="1" xfId="62" applyFont="1" applyFill="1" applyBorder="1" applyAlignment="1" applyProtection="1">
      <alignment horizontal="left" vertical="top" wrapText="1"/>
      <protection locked="0"/>
    </xf>
    <xf numFmtId="0" fontId="9" fillId="0" borderId="1" xfId="62" applyFont="1" applyFill="1" applyBorder="1" applyAlignment="1" applyProtection="1">
      <alignment horizontal="center" vertical="center" wrapText="1" readingOrder="1"/>
      <protection locked="0"/>
    </xf>
    <xf numFmtId="179" fontId="9" fillId="0" borderId="1" xfId="62" applyNumberFormat="1" applyFont="1" applyFill="1" applyBorder="1" applyAlignment="1" applyProtection="1">
      <alignment horizontal="left" vertical="center" wrapText="1" readingOrder="1"/>
      <protection locked="0"/>
    </xf>
    <xf numFmtId="0" fontId="9" fillId="0" borderId="1" xfId="62" applyFont="1" applyFill="1" applyBorder="1" applyAlignment="1" applyProtection="1">
      <alignment horizontal="left" vertical="center" wrapText="1" readingOrder="1"/>
      <protection locked="0"/>
    </xf>
    <xf numFmtId="0" fontId="5" fillId="0" borderId="1" xfId="62" applyFont="1" applyFill="1" applyBorder="1" applyAlignment="1" applyProtection="1">
      <alignment horizontal="left" vertical="center" wrapText="1"/>
      <protection locked="0"/>
    </xf>
    <xf numFmtId="0" fontId="5" fillId="0" borderId="1" xfId="62" applyFont="1" applyFill="1" applyBorder="1" applyAlignment="1" applyProtection="1">
      <alignment horizontal="center" vertical="center" wrapText="1"/>
      <protection locked="0"/>
    </xf>
    <xf numFmtId="179" fontId="5" fillId="0" borderId="1" xfId="62" applyNumberFormat="1" applyFont="1" applyFill="1" applyBorder="1" applyAlignment="1" applyProtection="1">
      <alignment horizontal="left" vertical="center" wrapText="1"/>
      <protection locked="0"/>
    </xf>
    <xf numFmtId="49" fontId="9" fillId="0" borderId="1" xfId="62" applyNumberFormat="1" applyFont="1" applyFill="1" applyBorder="1" applyAlignment="1" applyProtection="1">
      <alignment horizontal="left" vertical="center" wrapText="1"/>
      <protection locked="0"/>
    </xf>
    <xf numFmtId="0" fontId="24" fillId="0" borderId="1" xfId="14" applyFont="1" applyBorder="1" applyAlignment="1">
      <alignment vertical="center"/>
    </xf>
    <xf numFmtId="179" fontId="24" fillId="0" borderId="1" xfId="0" applyNumberFormat="1" applyFont="1" applyBorder="1" applyAlignment="1">
      <alignment horizontal="left" vertical="center"/>
    </xf>
    <xf numFmtId="49" fontId="5" fillId="0" borderId="1" xfId="62" applyNumberFormat="1" applyFont="1" applyFill="1" applyBorder="1" applyAlignment="1" applyProtection="1">
      <alignment horizontal="left" vertical="center" wrapText="1"/>
      <protection locked="0"/>
    </xf>
    <xf numFmtId="0" fontId="5" fillId="5" borderId="7" xfId="65" applyFont="1" applyFill="1" applyBorder="1" applyAlignment="1" applyProtection="1">
      <alignment horizontal="left" vertical="center" wrapText="1" readingOrder="1"/>
      <protection locked="0"/>
    </xf>
    <xf numFmtId="179" fontId="0" fillId="0" borderId="1" xfId="0" applyNumberFormat="1" applyBorder="1" applyAlignment="1">
      <alignment horizontal="left" vertical="center"/>
    </xf>
    <xf numFmtId="49" fontId="31" fillId="0" borderId="1" xfId="14" applyNumberFormat="1" applyFont="1" applyBorder="1" applyAlignment="1">
      <alignment horizontal="left" vertical="center"/>
    </xf>
    <xf numFmtId="0" fontId="31" fillId="0" borderId="1" xfId="14" applyFont="1" applyBorder="1" applyAlignment="1">
      <alignment vertical="center"/>
    </xf>
    <xf numFmtId="0" fontId="31" fillId="0" borderId="1" xfId="14" applyFont="1" applyBorder="1" applyAlignment="1">
      <alignment horizontal="left" vertical="center"/>
    </xf>
    <xf numFmtId="49" fontId="24" fillId="0" borderId="1" xfId="14" applyNumberFormat="1" applyFont="1" applyBorder="1" applyAlignment="1">
      <alignment horizontal="left" vertical="center"/>
    </xf>
    <xf numFmtId="179" fontId="9" fillId="0" borderId="1" xfId="62" applyNumberFormat="1" applyFont="1" applyFill="1" applyBorder="1" applyAlignment="1" applyProtection="1">
      <alignment horizontal="left" vertical="center" wrapText="1"/>
      <protection locked="0"/>
    </xf>
    <xf numFmtId="0" fontId="24" fillId="0" borderId="1" xfId="14" applyFont="1" applyBorder="1" applyAlignment="1">
      <alignment horizontal="left" vertical="center"/>
    </xf>
    <xf numFmtId="0" fontId="32" fillId="0" borderId="29" xfId="62" applyFont="1" applyFill="1" applyBorder="1" applyAlignment="1" applyProtection="1">
      <alignment vertical="top" wrapText="1"/>
      <protection locked="0"/>
    </xf>
    <xf numFmtId="0" fontId="8" fillId="0" borderId="22" xfId="62" applyFont="1" applyFill="1" applyBorder="1" applyAlignment="1" applyProtection="1">
      <alignment horizontal="center" vertical="center" wrapText="1" readingOrder="1"/>
      <protection locked="0"/>
    </xf>
    <xf numFmtId="0" fontId="8" fillId="0" borderId="21" xfId="62" applyFont="1" applyFill="1" applyBorder="1" applyAlignment="1" applyProtection="1">
      <alignment horizontal="center" vertical="center" wrapText="1" readingOrder="1"/>
      <protection locked="0"/>
    </xf>
    <xf numFmtId="0" fontId="8" fillId="0" borderId="27" xfId="62" applyFont="1" applyFill="1" applyBorder="1" applyAlignment="1" applyProtection="1">
      <alignment horizontal="center" vertical="center" wrapText="1" readingOrder="1"/>
      <protection locked="0"/>
    </xf>
    <xf numFmtId="0" fontId="8" fillId="0" borderId="30" xfId="62" applyFont="1" applyFill="1" applyBorder="1" applyAlignment="1" applyProtection="1">
      <alignment horizontal="center" vertical="center" wrapText="1" readingOrder="1"/>
      <protection locked="0"/>
    </xf>
    <xf numFmtId="0" fontId="8" fillId="0" borderId="25" xfId="62" applyFont="1" applyFill="1" applyBorder="1" applyAlignment="1" applyProtection="1">
      <alignment horizontal="center" vertical="center" wrapText="1" readingOrder="1"/>
      <protection locked="0"/>
    </xf>
    <xf numFmtId="0" fontId="8" fillId="0" borderId="0" xfId="62" applyFont="1" applyFill="1" applyBorder="1" applyAlignment="1" applyProtection="1">
      <alignment horizontal="right" vertical="center" wrapText="1" readingOrder="1"/>
      <protection locked="0"/>
    </xf>
    <xf numFmtId="0" fontId="32" fillId="0" borderId="21" xfId="62" applyFont="1" applyFill="1" applyBorder="1" applyAlignment="1" applyProtection="1">
      <alignment vertical="top" wrapText="1"/>
      <protection locked="0"/>
    </xf>
    <xf numFmtId="0" fontId="32" fillId="0" borderId="25" xfId="62" applyFont="1" applyFill="1" applyBorder="1" applyAlignment="1" applyProtection="1">
      <alignment vertical="top" wrapText="1"/>
      <protection locked="0"/>
    </xf>
    <xf numFmtId="0" fontId="32" fillId="0" borderId="27" xfId="62" applyFont="1" applyFill="1" applyBorder="1" applyAlignment="1" applyProtection="1">
      <alignment vertical="top" wrapText="1"/>
      <protection locked="0"/>
    </xf>
    <xf numFmtId="0" fontId="24" fillId="0" borderId="0" xfId="0" applyFont="1" applyAlignment="1">
      <alignment vertical="center"/>
    </xf>
    <xf numFmtId="0" fontId="0" fillId="0" borderId="0" xfId="0" applyAlignment="1">
      <alignment vertical="center"/>
    </xf>
    <xf numFmtId="0" fontId="24" fillId="0" borderId="0" xfId="0" applyFont="1" applyAlignment="1">
      <alignment horizontal="left" vertical="center"/>
    </xf>
    <xf numFmtId="0" fontId="8"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5" fillId="0" borderId="1" xfId="66" applyNumberFormat="1" applyFont="1" applyFill="1" applyBorder="1" applyAlignment="1" applyProtection="1">
      <alignment horizontal="center" vertical="center"/>
    </xf>
    <xf numFmtId="0" fontId="5" fillId="0" borderId="1" xfId="66"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vertical="center"/>
    </xf>
    <xf numFmtId="180" fontId="5" fillId="0" borderId="1" xfId="0" applyNumberFormat="1" applyFont="1" applyFill="1" applyBorder="1" applyAlignment="1" applyProtection="1">
      <alignment horizontal="right" vertical="center"/>
    </xf>
    <xf numFmtId="0" fontId="11" fillId="0" borderId="1" xfId="0" applyFont="1" applyFill="1" applyBorder="1" applyAlignment="1">
      <alignment vertical="center"/>
    </xf>
    <xf numFmtId="0" fontId="5" fillId="0" borderId="1" xfId="0" applyNumberFormat="1" applyFont="1" applyFill="1" applyBorder="1" applyAlignment="1" applyProtection="1">
      <alignment horizontal="left" vertical="center"/>
    </xf>
    <xf numFmtId="180" fontId="8" fillId="0" borderId="1"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right" vertical="center"/>
    </xf>
    <xf numFmtId="177" fontId="23" fillId="0" borderId="1" xfId="0" applyNumberFormat="1" applyFont="1" applyFill="1" applyBorder="1" applyAlignment="1" applyProtection="1">
      <alignment horizontal="right" vertical="center"/>
    </xf>
    <xf numFmtId="0" fontId="8" fillId="0" borderId="1" xfId="0" applyNumberFormat="1" applyFont="1" applyFill="1" applyBorder="1" applyAlignment="1" applyProtection="1">
      <alignment horizontal="left" vertical="center"/>
    </xf>
    <xf numFmtId="0" fontId="8" fillId="0" borderId="1" xfId="0" applyNumberFormat="1" applyFont="1" applyFill="1" applyBorder="1" applyAlignment="1" applyProtection="1">
      <alignment vertical="center"/>
    </xf>
    <xf numFmtId="0" fontId="1" fillId="2" borderId="0" xfId="0" applyFont="1" applyFill="1" applyAlignment="1">
      <alignment vertical="center" wrapText="1"/>
    </xf>
    <xf numFmtId="0" fontId="33" fillId="0" borderId="1" xfId="66" applyNumberFormat="1" applyFont="1" applyFill="1" applyBorder="1" applyAlignment="1" applyProtection="1">
      <alignment vertical="center"/>
    </xf>
    <xf numFmtId="0" fontId="8" fillId="0" borderId="1" xfId="66" applyNumberFormat="1" applyFont="1" applyFill="1" applyBorder="1" applyAlignment="1" applyProtection="1">
      <alignment vertical="center"/>
    </xf>
    <xf numFmtId="0" fontId="33" fillId="0" borderId="1" xfId="0" applyNumberFormat="1" applyFont="1" applyFill="1" applyBorder="1" applyAlignment="1" applyProtection="1">
      <alignment vertical="center"/>
    </xf>
    <xf numFmtId="180" fontId="3" fillId="0" borderId="0" xfId="0" applyNumberFormat="1" applyFont="1" applyFill="1" applyBorder="1" applyAlignment="1"/>
    <xf numFmtId="180" fontId="8" fillId="0" borderId="14" xfId="0" applyNumberFormat="1" applyFont="1" applyFill="1" applyBorder="1" applyAlignment="1" applyProtection="1">
      <alignment horizontal="right" vertical="center"/>
    </xf>
    <xf numFmtId="0" fontId="8" fillId="0" borderId="14" xfId="0" applyNumberFormat="1" applyFont="1" applyFill="1" applyBorder="1" applyAlignment="1" applyProtection="1">
      <alignment horizontal="right"/>
    </xf>
    <xf numFmtId="0" fontId="3" fillId="0" borderId="1" xfId="0" applyFont="1" applyFill="1" applyBorder="1" applyAlignment="1">
      <alignment vertical="center"/>
    </xf>
    <xf numFmtId="0" fontId="23" fillId="0" borderId="6" xfId="0" applyNumberFormat="1" applyFont="1" applyFill="1" applyBorder="1" applyAlignment="1" applyProtection="1">
      <alignment horizontal="center" vertical="center"/>
    </xf>
    <xf numFmtId="177" fontId="23" fillId="0" borderId="25" xfId="0" applyNumberFormat="1" applyFont="1" applyFill="1" applyBorder="1" applyAlignment="1" applyProtection="1">
      <alignment horizontal="right" vertical="center"/>
    </xf>
    <xf numFmtId="0" fontId="7" fillId="0" borderId="0" xfId="0" applyFont="1" applyFill="1" applyBorder="1" applyAlignment="1">
      <alignment horizontal="left" vertical="center" wrapText="1"/>
    </xf>
  </cellXfs>
  <cellStyles count="67">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常规 5 2" xfId="19"/>
    <cellStyle name="标题" xfId="20" builtinId="15"/>
    <cellStyle name="常规 3 2 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常规 3 3" xfId="49"/>
    <cellStyle name="强调文字颜色 5" xfId="50" builtinId="45"/>
    <cellStyle name="常规 2 2" xfId="51"/>
    <cellStyle name="常规 2 11 2 2" xfId="52"/>
    <cellStyle name="40% - 强调文字颜色 5" xfId="53" builtinId="47"/>
    <cellStyle name="60% - 强调文字颜色 5" xfId="54" builtinId="48"/>
    <cellStyle name="强调文字颜色 6" xfId="55" builtinId="49"/>
    <cellStyle name="常规 16 2" xfId="56"/>
    <cellStyle name="40% - 强调文字颜色 6" xfId="57" builtinId="51"/>
    <cellStyle name="常规 16 2 2" xfId="58"/>
    <cellStyle name="60% - 强调文字颜色 6" xfId="59" builtinId="52"/>
    <cellStyle name="常规 16 3" xfId="60"/>
    <cellStyle name="常规 2 11 2" xfId="61"/>
    <cellStyle name="常规 2" xfId="62"/>
    <cellStyle name="常规 3" xfId="63"/>
    <cellStyle name="常规 2 11 3" xfId="64"/>
    <cellStyle name="常规 4" xfId="65"/>
    <cellStyle name="常规 5" xfId="66"/>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31"/>
  <sheetViews>
    <sheetView showGridLines="0" workbookViewId="0">
      <selection activeCell="A3" sqref="A3"/>
    </sheetView>
  </sheetViews>
  <sheetFormatPr defaultColWidth="8" defaultRowHeight="14.25" customHeight="1" outlineLevelCol="6"/>
  <cols>
    <col min="1" max="1" width="35.75" style="13" customWidth="1"/>
    <col min="2" max="2" width="37.75" style="13" customWidth="1"/>
    <col min="3" max="3" width="35.375" style="13" customWidth="1"/>
    <col min="4" max="4" width="40.375" style="13" customWidth="1"/>
    <col min="5" max="5" width="8" style="13"/>
    <col min="6" max="6" width="15.875" style="13" customWidth="1"/>
    <col min="7" max="7" width="14.125" style="13" customWidth="1"/>
    <col min="8" max="16384" width="8" style="13"/>
  </cols>
  <sheetData>
    <row r="1" ht="13.5" spans="1:3">
      <c r="A1" s="14"/>
      <c r="B1" s="14"/>
      <c r="C1" s="14"/>
    </row>
    <row r="2" ht="21" spans="1:4">
      <c r="A2" s="1" t="s">
        <v>0</v>
      </c>
      <c r="B2" s="1"/>
      <c r="C2" s="1"/>
      <c r="D2" s="1"/>
    </row>
    <row r="3" ht="19.5" customHeight="1" spans="1:4">
      <c r="A3" s="7" t="s">
        <v>1</v>
      </c>
      <c r="B3" s="194"/>
      <c r="C3" s="194"/>
      <c r="D3" s="43" t="s">
        <v>2</v>
      </c>
    </row>
    <row r="4" ht="19.5" customHeight="1" spans="1:4">
      <c r="A4" s="195" t="s">
        <v>3</v>
      </c>
      <c r="B4" s="195"/>
      <c r="C4" s="195" t="s">
        <v>4</v>
      </c>
      <c r="D4" s="195"/>
    </row>
    <row r="5" ht="19.5" customHeight="1" spans="1:4">
      <c r="A5" s="195" t="s">
        <v>5</v>
      </c>
      <c r="B5" s="195" t="s">
        <v>6</v>
      </c>
      <c r="C5" s="195" t="s">
        <v>7</v>
      </c>
      <c r="D5" s="195" t="s">
        <v>6</v>
      </c>
    </row>
    <row r="6" ht="19.5" customHeight="1" spans="1:4">
      <c r="A6" s="195"/>
      <c r="B6" s="195"/>
      <c r="C6" s="195"/>
      <c r="D6" s="195"/>
    </row>
    <row r="7" ht="17.25" customHeight="1" spans="1:4">
      <c r="A7" s="209" t="s">
        <v>8</v>
      </c>
      <c r="B7" s="201">
        <v>51136.11</v>
      </c>
      <c r="C7" s="204" t="s">
        <v>9</v>
      </c>
      <c r="D7" s="201">
        <v>0.19</v>
      </c>
    </row>
    <row r="8" ht="17.25" customHeight="1" spans="1:4">
      <c r="A8" s="205" t="s">
        <v>10</v>
      </c>
      <c r="B8" s="201"/>
      <c r="C8" s="204" t="s">
        <v>11</v>
      </c>
      <c r="D8" s="201"/>
    </row>
    <row r="9" ht="17.25" customHeight="1" spans="1:4">
      <c r="A9" s="205" t="s">
        <v>12</v>
      </c>
      <c r="B9" s="201"/>
      <c r="C9" s="204" t="s">
        <v>13</v>
      </c>
      <c r="D9" s="201"/>
    </row>
    <row r="10" ht="17.25" customHeight="1" spans="1:4">
      <c r="A10" s="205" t="s">
        <v>14</v>
      </c>
      <c r="B10" s="201"/>
      <c r="C10" s="204" t="s">
        <v>15</v>
      </c>
      <c r="D10" s="201"/>
    </row>
    <row r="11" ht="17.25" customHeight="1" spans="1:4">
      <c r="A11" s="205" t="s">
        <v>16</v>
      </c>
      <c r="B11" s="201"/>
      <c r="C11" s="204" t="s">
        <v>17</v>
      </c>
      <c r="D11" s="201">
        <v>40280</v>
      </c>
    </row>
    <row r="12" ht="17.25" customHeight="1" spans="1:4">
      <c r="A12" s="205" t="s">
        <v>18</v>
      </c>
      <c r="B12" s="201"/>
      <c r="C12" s="204" t="s">
        <v>19</v>
      </c>
      <c r="D12" s="201"/>
    </row>
    <row r="13" ht="17.25" customHeight="1" spans="1:4">
      <c r="A13" s="205" t="s">
        <v>20</v>
      </c>
      <c r="B13" s="201">
        <v>5962.9</v>
      </c>
      <c r="C13" s="204" t="s">
        <v>21</v>
      </c>
      <c r="D13" s="201"/>
    </row>
    <row r="14" ht="17.25" customHeight="1" spans="1:7">
      <c r="A14" s="37"/>
      <c r="B14" s="201"/>
      <c r="C14" s="204" t="s">
        <v>22</v>
      </c>
      <c r="D14" s="201">
        <v>7012.53</v>
      </c>
      <c r="F14" s="210"/>
      <c r="G14" s="210"/>
    </row>
    <row r="15" ht="17.25" customHeight="1" spans="1:4">
      <c r="A15" s="37"/>
      <c r="B15" s="201"/>
      <c r="C15" s="204" t="s">
        <v>23</v>
      </c>
      <c r="D15" s="201">
        <v>5599.18</v>
      </c>
    </row>
    <row r="16" ht="17.25" customHeight="1" spans="1:4">
      <c r="A16" s="37"/>
      <c r="B16" s="201"/>
      <c r="C16" s="204" t="s">
        <v>24</v>
      </c>
      <c r="D16" s="201"/>
    </row>
    <row r="17" ht="17.25" customHeight="1" spans="1:4">
      <c r="A17" s="37"/>
      <c r="B17" s="211"/>
      <c r="C17" s="204" t="s">
        <v>25</v>
      </c>
      <c r="D17" s="201"/>
    </row>
    <row r="18" ht="17.25" customHeight="1" spans="1:4">
      <c r="A18" s="37"/>
      <c r="B18" s="212"/>
      <c r="C18" s="204" t="s">
        <v>26</v>
      </c>
      <c r="D18" s="201">
        <v>1.77</v>
      </c>
    </row>
    <row r="19" ht="17.25" customHeight="1" spans="1:4">
      <c r="A19" s="37"/>
      <c r="B19" s="212"/>
      <c r="C19" s="204" t="s">
        <v>27</v>
      </c>
      <c r="D19" s="201"/>
    </row>
    <row r="20" ht="17.25" customHeight="1" spans="1:4">
      <c r="A20" s="37"/>
      <c r="B20" s="212"/>
      <c r="C20" s="205" t="s">
        <v>28</v>
      </c>
      <c r="D20" s="201"/>
    </row>
    <row r="21" ht="17.25" customHeight="1" spans="1:4">
      <c r="A21" s="213"/>
      <c r="B21" s="212"/>
      <c r="C21" s="205" t="s">
        <v>29</v>
      </c>
      <c r="D21" s="201"/>
    </row>
    <row r="22" ht="17.25" customHeight="1" spans="1:4">
      <c r="A22" s="204"/>
      <c r="B22" s="212"/>
      <c r="C22" s="205" t="s">
        <v>30</v>
      </c>
      <c r="D22" s="201"/>
    </row>
    <row r="23" ht="17.25" customHeight="1" spans="1:4">
      <c r="A23" s="204"/>
      <c r="B23" s="212"/>
      <c r="C23" s="205" t="s">
        <v>31</v>
      </c>
      <c r="D23" s="201"/>
    </row>
    <row r="24" ht="17.25" customHeight="1" spans="1:4">
      <c r="A24" s="204"/>
      <c r="B24" s="212"/>
      <c r="C24" s="205" t="s">
        <v>32</v>
      </c>
      <c r="D24" s="201"/>
    </row>
    <row r="25" ht="17.25" customHeight="1" spans="1:4">
      <c r="A25" s="204"/>
      <c r="B25" s="212"/>
      <c r="C25" s="205" t="s">
        <v>33</v>
      </c>
      <c r="D25" s="201">
        <v>4205.34</v>
      </c>
    </row>
    <row r="26" ht="17.25" customHeight="1" spans="1:4">
      <c r="A26" s="204"/>
      <c r="B26" s="212"/>
      <c r="C26" s="205" t="s">
        <v>34</v>
      </c>
      <c r="D26" s="201"/>
    </row>
    <row r="27" ht="17.25" customHeight="1" spans="1:4">
      <c r="A27" s="204"/>
      <c r="B27" s="212"/>
      <c r="C27" s="205" t="s">
        <v>35</v>
      </c>
      <c r="D27" s="201"/>
    </row>
    <row r="28" ht="17.25" customHeight="1" spans="1:4">
      <c r="A28" s="204"/>
      <c r="B28" s="212"/>
      <c r="C28" s="205" t="s">
        <v>36</v>
      </c>
      <c r="D28" s="201"/>
    </row>
    <row r="29" ht="17.25" customHeight="1" spans="1:4">
      <c r="A29" s="204"/>
      <c r="B29" s="212"/>
      <c r="C29" s="205" t="s">
        <v>37</v>
      </c>
      <c r="D29" s="201"/>
    </row>
    <row r="30" customHeight="1" spans="1:4">
      <c r="A30" s="214" t="s">
        <v>38</v>
      </c>
      <c r="B30" s="215">
        <f>SUM(B7:B13)</f>
        <v>57099.01</v>
      </c>
      <c r="C30" s="87" t="s">
        <v>39</v>
      </c>
      <c r="D30" s="203">
        <f>SUM(D7:D29)</f>
        <v>57099.01</v>
      </c>
    </row>
    <row r="31" ht="29.25" customHeight="1" spans="1:2">
      <c r="A31" s="216"/>
      <c r="B31" s="216"/>
    </row>
  </sheetData>
  <mergeCells count="8">
    <mergeCell ref="A2:D2"/>
    <mergeCell ref="A4:B4"/>
    <mergeCell ref="C4:D4"/>
    <mergeCell ref="A31:B31"/>
    <mergeCell ref="A5:A6"/>
    <mergeCell ref="B5:B6"/>
    <mergeCell ref="C5:C6"/>
    <mergeCell ref="D5:D6"/>
  </mergeCells>
  <pageMargins left="0.590277777777778" right="0.590277777777778" top="0.196527777777778" bottom="0.196527777777778" header="0.196527777777778" footer="0.196527777777778"/>
  <pageSetup paperSize="9" scale="91" orientation="landscape" blackAndWhite="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96"/>
  <sheetViews>
    <sheetView topLeftCell="A11" workbookViewId="0">
      <selection activeCell="A2" sqref="A2"/>
    </sheetView>
  </sheetViews>
  <sheetFormatPr defaultColWidth="9" defaultRowHeight="13.5" outlineLevelCol="7"/>
  <cols>
    <col min="1" max="1" width="35.875" customWidth="1"/>
    <col min="2" max="2" width="19.25" customWidth="1"/>
    <col min="3" max="3" width="16.875" customWidth="1"/>
    <col min="4" max="4" width="13.375" customWidth="1"/>
    <col min="5" max="5" width="12.625" customWidth="1"/>
    <col min="6" max="6" width="11.875" customWidth="1"/>
    <col min="7" max="7" width="13.25" customWidth="1"/>
    <col min="8" max="8" width="15" customWidth="1"/>
  </cols>
  <sheetData>
    <row r="1" ht="21" spans="1:8">
      <c r="A1" s="1" t="s">
        <v>467</v>
      </c>
      <c r="B1" s="1"/>
      <c r="C1" s="1"/>
      <c r="D1" s="1"/>
      <c r="E1" s="1"/>
      <c r="F1" s="1"/>
      <c r="G1" s="1"/>
      <c r="H1" s="1"/>
    </row>
    <row r="2" spans="1:8">
      <c r="A2" s="7" t="s">
        <v>1</v>
      </c>
      <c r="B2" s="3"/>
      <c r="C2" s="3"/>
      <c r="D2" s="3"/>
      <c r="E2" s="3"/>
      <c r="F2" s="3"/>
      <c r="G2" s="3"/>
      <c r="H2" s="3"/>
    </row>
    <row r="3" ht="42.75" spans="1:8">
      <c r="A3" s="8" t="s">
        <v>468</v>
      </c>
      <c r="B3" s="8" t="s">
        <v>469</v>
      </c>
      <c r="C3" s="8" t="s">
        <v>470</v>
      </c>
      <c r="D3" s="8" t="s">
        <v>471</v>
      </c>
      <c r="E3" s="8" t="s">
        <v>472</v>
      </c>
      <c r="F3" s="8" t="s">
        <v>473</v>
      </c>
      <c r="G3" s="8" t="s">
        <v>474</v>
      </c>
      <c r="H3" s="8" t="s">
        <v>475</v>
      </c>
    </row>
    <row r="4" ht="14.25" spans="1:8">
      <c r="A4" s="8">
        <v>1</v>
      </c>
      <c r="B4" s="8">
        <v>2</v>
      </c>
      <c r="C4" s="8">
        <v>3</v>
      </c>
      <c r="D4" s="8">
        <v>4</v>
      </c>
      <c r="E4" s="8">
        <v>5</v>
      </c>
      <c r="F4" s="8">
        <v>6</v>
      </c>
      <c r="G4" s="8">
        <v>7</v>
      </c>
      <c r="H4" s="8">
        <v>8</v>
      </c>
    </row>
    <row r="5" ht="14.25" spans="1:8">
      <c r="A5" s="9" t="s">
        <v>476</v>
      </c>
      <c r="B5" s="9"/>
      <c r="C5" s="9"/>
      <c r="D5" s="9"/>
      <c r="E5" s="8"/>
      <c r="F5" s="8"/>
      <c r="G5" s="8"/>
      <c r="H5" s="8"/>
    </row>
    <row r="6" ht="36" spans="1:8">
      <c r="A6" s="49" t="s">
        <v>477</v>
      </c>
      <c r="B6" s="50" t="s">
        <v>478</v>
      </c>
      <c r="C6" s="51" t="s">
        <v>479</v>
      </c>
      <c r="D6" s="51" t="s">
        <v>479</v>
      </c>
      <c r="E6" s="52" t="s">
        <v>480</v>
      </c>
      <c r="F6" s="52" t="s">
        <v>480</v>
      </c>
      <c r="G6" s="4" t="s">
        <v>481</v>
      </c>
      <c r="H6" s="4" t="s">
        <v>482</v>
      </c>
    </row>
    <row r="7" ht="60" spans="1:8">
      <c r="A7" s="49" t="s">
        <v>483</v>
      </c>
      <c r="B7" s="50" t="s">
        <v>484</v>
      </c>
      <c r="C7" s="51" t="s">
        <v>479</v>
      </c>
      <c r="D7" s="51" t="s">
        <v>479</v>
      </c>
      <c r="E7" s="52" t="s">
        <v>480</v>
      </c>
      <c r="F7" s="52" t="s">
        <v>480</v>
      </c>
      <c r="G7" s="4" t="s">
        <v>481</v>
      </c>
      <c r="H7" s="4" t="s">
        <v>482</v>
      </c>
    </row>
    <row r="8" ht="36" spans="1:8">
      <c r="A8" s="49" t="s">
        <v>485</v>
      </c>
      <c r="B8" s="50" t="s">
        <v>486</v>
      </c>
      <c r="C8" s="51" t="s">
        <v>479</v>
      </c>
      <c r="D8" s="51" t="s">
        <v>479</v>
      </c>
      <c r="E8" s="52" t="s">
        <v>480</v>
      </c>
      <c r="F8" s="52" t="s">
        <v>480</v>
      </c>
      <c r="G8" s="4" t="s">
        <v>481</v>
      </c>
      <c r="H8" s="4" t="s">
        <v>482</v>
      </c>
    </row>
    <row r="9" ht="28.5" spans="1:8">
      <c r="A9" s="49" t="s">
        <v>487</v>
      </c>
      <c r="B9" s="50" t="s">
        <v>488</v>
      </c>
      <c r="C9" s="51" t="s">
        <v>479</v>
      </c>
      <c r="D9" s="51" t="s">
        <v>479</v>
      </c>
      <c r="E9" s="52" t="s">
        <v>480</v>
      </c>
      <c r="F9" s="52" t="s">
        <v>480</v>
      </c>
      <c r="G9" s="4" t="s">
        <v>481</v>
      </c>
      <c r="H9" s="4" t="s">
        <v>482</v>
      </c>
    </row>
    <row r="10" ht="36" spans="1:8">
      <c r="A10" s="49" t="s">
        <v>489</v>
      </c>
      <c r="B10" s="50" t="s">
        <v>490</v>
      </c>
      <c r="C10" s="51" t="s">
        <v>479</v>
      </c>
      <c r="D10" s="51" t="s">
        <v>479</v>
      </c>
      <c r="E10" s="52" t="s">
        <v>480</v>
      </c>
      <c r="F10" s="52" t="s">
        <v>480</v>
      </c>
      <c r="G10" s="4" t="s">
        <v>481</v>
      </c>
      <c r="H10" s="4" t="s">
        <v>482</v>
      </c>
    </row>
    <row r="11" ht="28.5" spans="1:8">
      <c r="A11" s="49" t="s">
        <v>491</v>
      </c>
      <c r="B11" s="50" t="s">
        <v>492</v>
      </c>
      <c r="C11" s="51" t="s">
        <v>479</v>
      </c>
      <c r="D11" s="51" t="s">
        <v>479</v>
      </c>
      <c r="E11" s="52" t="s">
        <v>480</v>
      </c>
      <c r="F11" s="52" t="s">
        <v>480</v>
      </c>
      <c r="G11" s="4" t="s">
        <v>481</v>
      </c>
      <c r="H11" s="4" t="s">
        <v>482</v>
      </c>
    </row>
    <row r="12" ht="28.5" spans="1:8">
      <c r="A12" s="49" t="s">
        <v>493</v>
      </c>
      <c r="B12" s="50" t="s">
        <v>494</v>
      </c>
      <c r="C12" s="51" t="s">
        <v>479</v>
      </c>
      <c r="D12" s="51" t="s">
        <v>479</v>
      </c>
      <c r="E12" s="52" t="s">
        <v>480</v>
      </c>
      <c r="F12" s="52" t="s">
        <v>480</v>
      </c>
      <c r="G12" s="4" t="s">
        <v>481</v>
      </c>
      <c r="H12" s="4" t="s">
        <v>482</v>
      </c>
    </row>
    <row r="13" ht="48" spans="1:8">
      <c r="A13" s="49" t="s">
        <v>495</v>
      </c>
      <c r="B13" s="50" t="s">
        <v>496</v>
      </c>
      <c r="C13" s="51" t="s">
        <v>479</v>
      </c>
      <c r="D13" s="51" t="s">
        <v>479</v>
      </c>
      <c r="E13" s="52" t="s">
        <v>480</v>
      </c>
      <c r="F13" s="52" t="s">
        <v>480</v>
      </c>
      <c r="G13" s="4" t="s">
        <v>481</v>
      </c>
      <c r="H13" s="4" t="s">
        <v>482</v>
      </c>
    </row>
    <row r="14" ht="28.5" spans="1:8">
      <c r="A14" s="49" t="s">
        <v>497</v>
      </c>
      <c r="B14" s="50" t="s">
        <v>498</v>
      </c>
      <c r="C14" s="51" t="s">
        <v>479</v>
      </c>
      <c r="D14" s="51" t="s">
        <v>479</v>
      </c>
      <c r="E14" s="52" t="s">
        <v>480</v>
      </c>
      <c r="F14" s="52" t="s">
        <v>480</v>
      </c>
      <c r="G14" s="4" t="s">
        <v>481</v>
      </c>
      <c r="H14" s="4" t="s">
        <v>482</v>
      </c>
    </row>
    <row r="15" ht="36" spans="1:8">
      <c r="A15" s="49" t="s">
        <v>499</v>
      </c>
      <c r="B15" s="50" t="s">
        <v>500</v>
      </c>
      <c r="C15" s="51" t="s">
        <v>479</v>
      </c>
      <c r="D15" s="51" t="s">
        <v>479</v>
      </c>
      <c r="E15" s="52" t="s">
        <v>480</v>
      </c>
      <c r="F15" s="52" t="s">
        <v>480</v>
      </c>
      <c r="G15" s="4" t="s">
        <v>481</v>
      </c>
      <c r="H15" s="4" t="s">
        <v>482</v>
      </c>
    </row>
    <row r="16" ht="36" spans="1:8">
      <c r="A16" s="49" t="s">
        <v>499</v>
      </c>
      <c r="B16" s="50" t="s">
        <v>501</v>
      </c>
      <c r="C16" s="51" t="s">
        <v>479</v>
      </c>
      <c r="D16" s="51" t="s">
        <v>479</v>
      </c>
      <c r="E16" s="52" t="s">
        <v>480</v>
      </c>
      <c r="F16" s="52" t="s">
        <v>480</v>
      </c>
      <c r="G16" s="4" t="s">
        <v>481</v>
      </c>
      <c r="H16" s="4" t="s">
        <v>482</v>
      </c>
    </row>
    <row r="17" ht="36" spans="1:8">
      <c r="A17" s="49" t="s">
        <v>502</v>
      </c>
      <c r="B17" s="50" t="s">
        <v>503</v>
      </c>
      <c r="C17" s="51" t="s">
        <v>479</v>
      </c>
      <c r="D17" s="51" t="s">
        <v>479</v>
      </c>
      <c r="E17" s="52" t="s">
        <v>480</v>
      </c>
      <c r="F17" s="52" t="s">
        <v>480</v>
      </c>
      <c r="G17" s="4" t="s">
        <v>481</v>
      </c>
      <c r="H17" s="4" t="s">
        <v>482</v>
      </c>
    </row>
    <row r="18" ht="28.5" spans="1:8">
      <c r="A18" s="49" t="s">
        <v>397</v>
      </c>
      <c r="B18" s="50" t="s">
        <v>504</v>
      </c>
      <c r="C18" s="51" t="s">
        <v>479</v>
      </c>
      <c r="D18" s="51" t="s">
        <v>479</v>
      </c>
      <c r="E18" s="52" t="s">
        <v>480</v>
      </c>
      <c r="F18" s="52" t="s">
        <v>480</v>
      </c>
      <c r="G18" s="4" t="s">
        <v>481</v>
      </c>
      <c r="H18" s="4" t="s">
        <v>482</v>
      </c>
    </row>
    <row r="19" ht="36" spans="1:8">
      <c r="A19" s="49" t="s">
        <v>505</v>
      </c>
      <c r="B19" s="50" t="s">
        <v>506</v>
      </c>
      <c r="C19" s="51" t="s">
        <v>479</v>
      </c>
      <c r="D19" s="51" t="s">
        <v>479</v>
      </c>
      <c r="E19" s="52" t="s">
        <v>480</v>
      </c>
      <c r="F19" s="52" t="s">
        <v>480</v>
      </c>
      <c r="G19" s="4" t="s">
        <v>481</v>
      </c>
      <c r="H19" s="4" t="s">
        <v>482</v>
      </c>
    </row>
    <row r="20" ht="28.5" spans="1:8">
      <c r="A20" s="49" t="s">
        <v>505</v>
      </c>
      <c r="B20" s="50" t="s">
        <v>507</v>
      </c>
      <c r="C20" s="51" t="s">
        <v>479</v>
      </c>
      <c r="D20" s="51" t="s">
        <v>479</v>
      </c>
      <c r="E20" s="52" t="s">
        <v>480</v>
      </c>
      <c r="F20" s="52" t="s">
        <v>480</v>
      </c>
      <c r="G20" s="4" t="s">
        <v>481</v>
      </c>
      <c r="H20" s="4" t="s">
        <v>482</v>
      </c>
    </row>
    <row r="21" ht="36" spans="1:8">
      <c r="A21" s="49" t="s">
        <v>505</v>
      </c>
      <c r="B21" s="50" t="s">
        <v>508</v>
      </c>
      <c r="C21" s="51" t="s">
        <v>479</v>
      </c>
      <c r="D21" s="51" t="s">
        <v>479</v>
      </c>
      <c r="E21" s="52" t="s">
        <v>480</v>
      </c>
      <c r="F21" s="52" t="s">
        <v>480</v>
      </c>
      <c r="G21" s="4" t="s">
        <v>481</v>
      </c>
      <c r="H21" s="4" t="s">
        <v>482</v>
      </c>
    </row>
    <row r="22" ht="28.5" spans="1:8">
      <c r="A22" s="49" t="s">
        <v>505</v>
      </c>
      <c r="B22" s="50" t="s">
        <v>509</v>
      </c>
      <c r="C22" s="51" t="s">
        <v>479</v>
      </c>
      <c r="D22" s="51" t="s">
        <v>479</v>
      </c>
      <c r="E22" s="52" t="s">
        <v>480</v>
      </c>
      <c r="F22" s="52" t="s">
        <v>480</v>
      </c>
      <c r="G22" s="4" t="s">
        <v>481</v>
      </c>
      <c r="H22" s="4" t="s">
        <v>482</v>
      </c>
    </row>
    <row r="23" ht="36" spans="1:8">
      <c r="A23" s="49" t="s">
        <v>505</v>
      </c>
      <c r="B23" s="50" t="s">
        <v>510</v>
      </c>
      <c r="C23" s="51" t="s">
        <v>479</v>
      </c>
      <c r="D23" s="51" t="s">
        <v>479</v>
      </c>
      <c r="E23" s="52" t="s">
        <v>480</v>
      </c>
      <c r="F23" s="52" t="s">
        <v>480</v>
      </c>
      <c r="G23" s="4" t="s">
        <v>481</v>
      </c>
      <c r="H23" s="4" t="s">
        <v>482</v>
      </c>
    </row>
    <row r="24" ht="36" spans="1:8">
      <c r="A24" s="49" t="s">
        <v>505</v>
      </c>
      <c r="B24" s="50" t="s">
        <v>511</v>
      </c>
      <c r="C24" s="51" t="s">
        <v>479</v>
      </c>
      <c r="D24" s="51" t="s">
        <v>479</v>
      </c>
      <c r="E24" s="52" t="s">
        <v>480</v>
      </c>
      <c r="F24" s="52" t="s">
        <v>480</v>
      </c>
      <c r="G24" s="4" t="s">
        <v>481</v>
      </c>
      <c r="H24" s="4" t="s">
        <v>482</v>
      </c>
    </row>
    <row r="25" ht="28.5" spans="1:8">
      <c r="A25" s="49" t="s">
        <v>505</v>
      </c>
      <c r="B25" s="50" t="s">
        <v>512</v>
      </c>
      <c r="C25" s="51" t="s">
        <v>479</v>
      </c>
      <c r="D25" s="51" t="s">
        <v>479</v>
      </c>
      <c r="E25" s="52" t="s">
        <v>480</v>
      </c>
      <c r="F25" s="52" t="s">
        <v>480</v>
      </c>
      <c r="G25" s="4" t="s">
        <v>481</v>
      </c>
      <c r="H25" s="4" t="s">
        <v>482</v>
      </c>
    </row>
    <row r="26" ht="28.5" spans="1:8">
      <c r="A26" s="49" t="s">
        <v>505</v>
      </c>
      <c r="B26" s="50" t="s">
        <v>513</v>
      </c>
      <c r="C26" s="51" t="s">
        <v>479</v>
      </c>
      <c r="D26" s="51" t="s">
        <v>479</v>
      </c>
      <c r="E26" s="52" t="s">
        <v>480</v>
      </c>
      <c r="F26" s="52" t="s">
        <v>480</v>
      </c>
      <c r="G26" s="4" t="s">
        <v>481</v>
      </c>
      <c r="H26" s="4" t="s">
        <v>482</v>
      </c>
    </row>
    <row r="27" ht="28.5" spans="1:8">
      <c r="A27" s="49" t="s">
        <v>505</v>
      </c>
      <c r="B27" s="50" t="s">
        <v>514</v>
      </c>
      <c r="C27" s="51" t="s">
        <v>479</v>
      </c>
      <c r="D27" s="51" t="s">
        <v>479</v>
      </c>
      <c r="E27" s="52" t="s">
        <v>480</v>
      </c>
      <c r="F27" s="52" t="s">
        <v>480</v>
      </c>
      <c r="G27" s="4" t="s">
        <v>481</v>
      </c>
      <c r="H27" s="4" t="s">
        <v>482</v>
      </c>
    </row>
    <row r="28" ht="28.5" spans="1:8">
      <c r="A28" s="49" t="s">
        <v>505</v>
      </c>
      <c r="B28" s="50" t="s">
        <v>515</v>
      </c>
      <c r="C28" s="51" t="s">
        <v>479</v>
      </c>
      <c r="D28" s="51" t="s">
        <v>479</v>
      </c>
      <c r="E28" s="52" t="s">
        <v>480</v>
      </c>
      <c r="F28" s="52" t="s">
        <v>480</v>
      </c>
      <c r="G28" s="4" t="s">
        <v>481</v>
      </c>
      <c r="H28" s="4" t="s">
        <v>482</v>
      </c>
    </row>
    <row r="29" ht="28.5" spans="1:8">
      <c r="A29" s="49" t="s">
        <v>516</v>
      </c>
      <c r="B29" s="50" t="s">
        <v>517</v>
      </c>
      <c r="C29" s="51" t="s">
        <v>479</v>
      </c>
      <c r="D29" s="51" t="s">
        <v>479</v>
      </c>
      <c r="E29" s="52" t="s">
        <v>480</v>
      </c>
      <c r="F29" s="52" t="s">
        <v>480</v>
      </c>
      <c r="G29" s="4" t="s">
        <v>481</v>
      </c>
      <c r="H29" s="4" t="s">
        <v>482</v>
      </c>
    </row>
    <row r="30" ht="36" spans="1:8">
      <c r="A30" s="49" t="s">
        <v>518</v>
      </c>
      <c r="B30" s="50" t="s">
        <v>519</v>
      </c>
      <c r="C30" s="51" t="s">
        <v>479</v>
      </c>
      <c r="D30" s="51" t="s">
        <v>479</v>
      </c>
      <c r="E30" s="52" t="s">
        <v>480</v>
      </c>
      <c r="F30" s="52" t="s">
        <v>480</v>
      </c>
      <c r="G30" s="4" t="s">
        <v>481</v>
      </c>
      <c r="H30" s="4" t="s">
        <v>482</v>
      </c>
    </row>
    <row r="31" ht="36" spans="1:8">
      <c r="A31" s="50" t="s">
        <v>520</v>
      </c>
      <c r="B31" s="50" t="s">
        <v>521</v>
      </c>
      <c r="C31" s="51" t="s">
        <v>479</v>
      </c>
      <c r="D31" s="51" t="s">
        <v>479</v>
      </c>
      <c r="E31" s="52" t="s">
        <v>480</v>
      </c>
      <c r="F31" s="52" t="s">
        <v>480</v>
      </c>
      <c r="G31" s="4" t="s">
        <v>481</v>
      </c>
      <c r="H31" s="4" t="s">
        <v>482</v>
      </c>
    </row>
    <row r="32" ht="60" spans="1:8">
      <c r="A32" s="50" t="s">
        <v>522</v>
      </c>
      <c r="B32" s="50" t="s">
        <v>523</v>
      </c>
      <c r="C32" s="51" t="s">
        <v>479</v>
      </c>
      <c r="D32" s="51" t="s">
        <v>479</v>
      </c>
      <c r="E32" s="52" t="s">
        <v>480</v>
      </c>
      <c r="F32" s="52" t="s">
        <v>480</v>
      </c>
      <c r="G32" s="4" t="s">
        <v>481</v>
      </c>
      <c r="H32" s="4" t="s">
        <v>482</v>
      </c>
    </row>
    <row r="33" ht="48" spans="1:8">
      <c r="A33" s="50" t="s">
        <v>524</v>
      </c>
      <c r="B33" s="50" t="s">
        <v>525</v>
      </c>
      <c r="C33" s="51" t="s">
        <v>479</v>
      </c>
      <c r="D33" s="51" t="s">
        <v>479</v>
      </c>
      <c r="E33" s="52" t="s">
        <v>480</v>
      </c>
      <c r="F33" s="52" t="s">
        <v>480</v>
      </c>
      <c r="G33" s="4" t="s">
        <v>481</v>
      </c>
      <c r="H33" s="4" t="s">
        <v>482</v>
      </c>
    </row>
    <row r="34" ht="36" spans="1:8">
      <c r="A34" s="50" t="s">
        <v>526</v>
      </c>
      <c r="B34" s="50" t="s">
        <v>527</v>
      </c>
      <c r="C34" s="51" t="s">
        <v>479</v>
      </c>
      <c r="D34" s="51" t="s">
        <v>479</v>
      </c>
      <c r="E34" s="52" t="s">
        <v>480</v>
      </c>
      <c r="F34" s="52" t="s">
        <v>480</v>
      </c>
      <c r="G34" s="4" t="s">
        <v>481</v>
      </c>
      <c r="H34" s="4" t="s">
        <v>482</v>
      </c>
    </row>
    <row r="35" ht="36" spans="1:8">
      <c r="A35" s="50" t="s">
        <v>528</v>
      </c>
      <c r="B35" s="50" t="s">
        <v>529</v>
      </c>
      <c r="C35" s="51" t="s">
        <v>479</v>
      </c>
      <c r="D35" s="51" t="s">
        <v>479</v>
      </c>
      <c r="E35" s="52" t="s">
        <v>480</v>
      </c>
      <c r="F35" s="52" t="s">
        <v>480</v>
      </c>
      <c r="G35" s="4" t="s">
        <v>481</v>
      </c>
      <c r="H35" s="4" t="s">
        <v>482</v>
      </c>
    </row>
    <row r="36" ht="36" spans="1:8">
      <c r="A36" s="50" t="s">
        <v>530</v>
      </c>
      <c r="B36" s="50" t="s">
        <v>531</v>
      </c>
      <c r="C36" s="51" t="s">
        <v>479</v>
      </c>
      <c r="D36" s="51" t="s">
        <v>479</v>
      </c>
      <c r="E36" s="52" t="s">
        <v>480</v>
      </c>
      <c r="F36" s="52" t="s">
        <v>480</v>
      </c>
      <c r="G36" s="4" t="s">
        <v>481</v>
      </c>
      <c r="H36" s="4" t="s">
        <v>482</v>
      </c>
    </row>
    <row r="37" ht="36" spans="1:8">
      <c r="A37" s="50" t="s">
        <v>532</v>
      </c>
      <c r="B37" s="50" t="s">
        <v>533</v>
      </c>
      <c r="C37" s="51" t="s">
        <v>479</v>
      </c>
      <c r="D37" s="51" t="s">
        <v>479</v>
      </c>
      <c r="E37" s="52" t="s">
        <v>480</v>
      </c>
      <c r="F37" s="52" t="s">
        <v>480</v>
      </c>
      <c r="G37" s="4" t="s">
        <v>481</v>
      </c>
      <c r="H37" s="4" t="s">
        <v>482</v>
      </c>
    </row>
    <row r="38" ht="36" spans="1:8">
      <c r="A38" s="50" t="s">
        <v>534</v>
      </c>
      <c r="B38" s="50" t="s">
        <v>535</v>
      </c>
      <c r="C38" s="51" t="s">
        <v>479</v>
      </c>
      <c r="D38" s="51" t="s">
        <v>479</v>
      </c>
      <c r="E38" s="52" t="s">
        <v>480</v>
      </c>
      <c r="F38" s="52" t="s">
        <v>480</v>
      </c>
      <c r="G38" s="4" t="s">
        <v>481</v>
      </c>
      <c r="H38" s="4" t="s">
        <v>482</v>
      </c>
    </row>
    <row r="39" ht="36" spans="1:8">
      <c r="A39" s="50" t="s">
        <v>536</v>
      </c>
      <c r="B39" s="50" t="s">
        <v>537</v>
      </c>
      <c r="C39" s="51" t="s">
        <v>479</v>
      </c>
      <c r="D39" s="51" t="s">
        <v>479</v>
      </c>
      <c r="E39" s="52" t="s">
        <v>480</v>
      </c>
      <c r="F39" s="52" t="s">
        <v>480</v>
      </c>
      <c r="G39" s="4" t="s">
        <v>481</v>
      </c>
      <c r="H39" s="4" t="s">
        <v>482</v>
      </c>
    </row>
    <row r="40" ht="36" spans="1:8">
      <c r="A40" s="50" t="s">
        <v>538</v>
      </c>
      <c r="B40" s="50" t="s">
        <v>539</v>
      </c>
      <c r="C40" s="51" t="s">
        <v>479</v>
      </c>
      <c r="D40" s="51" t="s">
        <v>479</v>
      </c>
      <c r="E40" s="52" t="s">
        <v>480</v>
      </c>
      <c r="F40" s="52" t="s">
        <v>480</v>
      </c>
      <c r="G40" s="4" t="s">
        <v>481</v>
      </c>
      <c r="H40" s="4" t="s">
        <v>482</v>
      </c>
    </row>
    <row r="41" ht="48" spans="1:8">
      <c r="A41" s="50" t="s">
        <v>540</v>
      </c>
      <c r="B41" s="50" t="s">
        <v>541</v>
      </c>
      <c r="C41" s="51" t="s">
        <v>479</v>
      </c>
      <c r="D41" s="51" t="s">
        <v>479</v>
      </c>
      <c r="E41" s="52" t="s">
        <v>480</v>
      </c>
      <c r="F41" s="52" t="s">
        <v>480</v>
      </c>
      <c r="G41" s="4" t="s">
        <v>481</v>
      </c>
      <c r="H41" s="4" t="s">
        <v>482</v>
      </c>
    </row>
    <row r="42" ht="48" spans="1:8">
      <c r="A42" s="50" t="s">
        <v>542</v>
      </c>
      <c r="B42" s="50" t="s">
        <v>543</v>
      </c>
      <c r="C42" s="51" t="s">
        <v>479</v>
      </c>
      <c r="D42" s="51" t="s">
        <v>479</v>
      </c>
      <c r="E42" s="52" t="s">
        <v>480</v>
      </c>
      <c r="F42" s="52" t="s">
        <v>480</v>
      </c>
      <c r="G42" s="4" t="s">
        <v>481</v>
      </c>
      <c r="H42" s="4" t="s">
        <v>482</v>
      </c>
    </row>
    <row r="43" ht="48" spans="1:8">
      <c r="A43" s="50" t="s">
        <v>544</v>
      </c>
      <c r="B43" s="50" t="s">
        <v>545</v>
      </c>
      <c r="C43" s="51" t="s">
        <v>479</v>
      </c>
      <c r="D43" s="51" t="s">
        <v>479</v>
      </c>
      <c r="E43" s="52" t="s">
        <v>480</v>
      </c>
      <c r="F43" s="52" t="s">
        <v>480</v>
      </c>
      <c r="G43" s="4" t="s">
        <v>481</v>
      </c>
      <c r="H43" s="4" t="s">
        <v>482</v>
      </c>
    </row>
    <row r="44" ht="36" spans="1:8">
      <c r="A44" s="50" t="s">
        <v>546</v>
      </c>
      <c r="B44" s="50" t="s">
        <v>547</v>
      </c>
      <c r="C44" s="51" t="s">
        <v>479</v>
      </c>
      <c r="D44" s="51" t="s">
        <v>479</v>
      </c>
      <c r="E44" s="52" t="s">
        <v>480</v>
      </c>
      <c r="F44" s="52" t="s">
        <v>480</v>
      </c>
      <c r="G44" s="4" t="s">
        <v>481</v>
      </c>
      <c r="H44" s="4" t="s">
        <v>482</v>
      </c>
    </row>
    <row r="45" ht="36" spans="1:8">
      <c r="A45" s="50" t="s">
        <v>548</v>
      </c>
      <c r="B45" s="50" t="s">
        <v>549</v>
      </c>
      <c r="C45" s="51" t="s">
        <v>479</v>
      </c>
      <c r="D45" s="51" t="s">
        <v>479</v>
      </c>
      <c r="E45" s="52" t="s">
        <v>480</v>
      </c>
      <c r="F45" s="52" t="s">
        <v>480</v>
      </c>
      <c r="G45" s="4" t="s">
        <v>481</v>
      </c>
      <c r="H45" s="4" t="s">
        <v>482</v>
      </c>
    </row>
    <row r="46" ht="36" spans="1:8">
      <c r="A46" s="50" t="s">
        <v>550</v>
      </c>
      <c r="B46" s="50" t="s">
        <v>551</v>
      </c>
      <c r="C46" s="51" t="s">
        <v>479</v>
      </c>
      <c r="D46" s="51" t="s">
        <v>479</v>
      </c>
      <c r="E46" s="52" t="s">
        <v>480</v>
      </c>
      <c r="F46" s="52" t="s">
        <v>480</v>
      </c>
      <c r="G46" s="4" t="s">
        <v>481</v>
      </c>
      <c r="H46" s="4" t="s">
        <v>482</v>
      </c>
    </row>
    <row r="47" ht="36" spans="1:8">
      <c r="A47" s="50" t="s">
        <v>552</v>
      </c>
      <c r="B47" s="50" t="s">
        <v>553</v>
      </c>
      <c r="C47" s="51" t="s">
        <v>479</v>
      </c>
      <c r="D47" s="51" t="s">
        <v>479</v>
      </c>
      <c r="E47" s="52" t="s">
        <v>480</v>
      </c>
      <c r="F47" s="52" t="s">
        <v>480</v>
      </c>
      <c r="G47" s="4" t="s">
        <v>481</v>
      </c>
      <c r="H47" s="4" t="s">
        <v>482</v>
      </c>
    </row>
    <row r="48" ht="48" spans="1:8">
      <c r="A48" s="50" t="s">
        <v>524</v>
      </c>
      <c r="B48" s="50" t="s">
        <v>525</v>
      </c>
      <c r="C48" s="51" t="s">
        <v>479</v>
      </c>
      <c r="D48" s="51" t="s">
        <v>479</v>
      </c>
      <c r="E48" s="52" t="s">
        <v>480</v>
      </c>
      <c r="F48" s="52" t="s">
        <v>480</v>
      </c>
      <c r="G48" s="4" t="s">
        <v>481</v>
      </c>
      <c r="H48" s="4" t="s">
        <v>482</v>
      </c>
    </row>
    <row r="49" ht="36" spans="1:8">
      <c r="A49" s="50" t="s">
        <v>536</v>
      </c>
      <c r="B49" s="50" t="s">
        <v>537</v>
      </c>
      <c r="C49" s="51" t="s">
        <v>479</v>
      </c>
      <c r="D49" s="51" t="s">
        <v>479</v>
      </c>
      <c r="E49" s="52" t="s">
        <v>480</v>
      </c>
      <c r="F49" s="52" t="s">
        <v>480</v>
      </c>
      <c r="G49" s="4" t="s">
        <v>481</v>
      </c>
      <c r="H49" s="4" t="s">
        <v>482</v>
      </c>
    </row>
    <row r="50" ht="36" spans="1:8">
      <c r="A50" s="50" t="s">
        <v>554</v>
      </c>
      <c r="B50" s="50" t="s">
        <v>555</v>
      </c>
      <c r="C50" s="51" t="s">
        <v>479</v>
      </c>
      <c r="D50" s="51" t="s">
        <v>479</v>
      </c>
      <c r="E50" s="52" t="s">
        <v>480</v>
      </c>
      <c r="F50" s="52" t="s">
        <v>480</v>
      </c>
      <c r="G50" s="4" t="s">
        <v>481</v>
      </c>
      <c r="H50" s="4" t="s">
        <v>482</v>
      </c>
    </row>
    <row r="51" ht="48" spans="1:8">
      <c r="A51" s="50" t="s">
        <v>524</v>
      </c>
      <c r="B51" s="50" t="s">
        <v>525</v>
      </c>
      <c r="C51" s="51" t="s">
        <v>479</v>
      </c>
      <c r="D51" s="51" t="s">
        <v>479</v>
      </c>
      <c r="E51" s="52" t="s">
        <v>480</v>
      </c>
      <c r="F51" s="52" t="s">
        <v>480</v>
      </c>
      <c r="G51" s="4" t="s">
        <v>481</v>
      </c>
      <c r="H51" s="4" t="s">
        <v>482</v>
      </c>
    </row>
    <row r="52" ht="36" spans="1:8">
      <c r="A52" s="50" t="s">
        <v>556</v>
      </c>
      <c r="B52" s="50" t="s">
        <v>557</v>
      </c>
      <c r="C52" s="51" t="s">
        <v>479</v>
      </c>
      <c r="D52" s="51" t="s">
        <v>479</v>
      </c>
      <c r="E52" s="52" t="s">
        <v>480</v>
      </c>
      <c r="F52" s="52" t="s">
        <v>480</v>
      </c>
      <c r="G52" s="4" t="s">
        <v>481</v>
      </c>
      <c r="H52" s="4" t="s">
        <v>482</v>
      </c>
    </row>
    <row r="53" ht="36" spans="1:8">
      <c r="A53" s="50" t="s">
        <v>554</v>
      </c>
      <c r="B53" s="50" t="s">
        <v>555</v>
      </c>
      <c r="C53" s="51" t="s">
        <v>479</v>
      </c>
      <c r="D53" s="51" t="s">
        <v>479</v>
      </c>
      <c r="E53" s="52" t="s">
        <v>480</v>
      </c>
      <c r="F53" s="52" t="s">
        <v>480</v>
      </c>
      <c r="G53" s="4" t="s">
        <v>481</v>
      </c>
      <c r="H53" s="4" t="s">
        <v>482</v>
      </c>
    </row>
    <row r="54" ht="36" spans="1:8">
      <c r="A54" s="50" t="s">
        <v>558</v>
      </c>
      <c r="B54" s="50" t="s">
        <v>559</v>
      </c>
      <c r="C54" s="51" t="s">
        <v>479</v>
      </c>
      <c r="D54" s="51" t="s">
        <v>479</v>
      </c>
      <c r="E54" s="52" t="s">
        <v>480</v>
      </c>
      <c r="F54" s="52" t="s">
        <v>480</v>
      </c>
      <c r="G54" s="4" t="s">
        <v>481</v>
      </c>
      <c r="H54" s="4" t="s">
        <v>482</v>
      </c>
    </row>
    <row r="55" ht="48" spans="1:8">
      <c r="A55" s="50" t="s">
        <v>524</v>
      </c>
      <c r="B55" s="50" t="s">
        <v>525</v>
      </c>
      <c r="C55" s="51" t="s">
        <v>479</v>
      </c>
      <c r="D55" s="51" t="s">
        <v>479</v>
      </c>
      <c r="E55" s="52" t="s">
        <v>480</v>
      </c>
      <c r="F55" s="52" t="s">
        <v>480</v>
      </c>
      <c r="G55" s="4" t="s">
        <v>481</v>
      </c>
      <c r="H55" s="4" t="s">
        <v>482</v>
      </c>
    </row>
    <row r="56" ht="36" spans="1:8">
      <c r="A56" s="50" t="s">
        <v>532</v>
      </c>
      <c r="B56" s="50" t="s">
        <v>533</v>
      </c>
      <c r="C56" s="51" t="s">
        <v>479</v>
      </c>
      <c r="D56" s="51" t="s">
        <v>479</v>
      </c>
      <c r="E56" s="52" t="s">
        <v>480</v>
      </c>
      <c r="F56" s="52" t="s">
        <v>480</v>
      </c>
      <c r="G56" s="4" t="s">
        <v>481</v>
      </c>
      <c r="H56" s="4" t="s">
        <v>482</v>
      </c>
    </row>
    <row r="57" ht="36" spans="1:8">
      <c r="A57" s="50" t="s">
        <v>560</v>
      </c>
      <c r="B57" s="50" t="s">
        <v>561</v>
      </c>
      <c r="C57" s="51" t="s">
        <v>479</v>
      </c>
      <c r="D57" s="51" t="s">
        <v>479</v>
      </c>
      <c r="E57" s="52" t="s">
        <v>480</v>
      </c>
      <c r="F57" s="52" t="s">
        <v>480</v>
      </c>
      <c r="G57" s="4" t="s">
        <v>481</v>
      </c>
      <c r="H57" s="4" t="s">
        <v>482</v>
      </c>
    </row>
    <row r="58" ht="48" spans="1:8">
      <c r="A58" s="50" t="s">
        <v>524</v>
      </c>
      <c r="B58" s="50" t="s">
        <v>525</v>
      </c>
      <c r="C58" s="51" t="s">
        <v>479</v>
      </c>
      <c r="D58" s="51" t="s">
        <v>479</v>
      </c>
      <c r="E58" s="52" t="s">
        <v>480</v>
      </c>
      <c r="F58" s="52" t="s">
        <v>480</v>
      </c>
      <c r="G58" s="4" t="s">
        <v>481</v>
      </c>
      <c r="H58" s="4" t="s">
        <v>482</v>
      </c>
    </row>
    <row r="59" ht="36" spans="1:8">
      <c r="A59" s="50" t="s">
        <v>536</v>
      </c>
      <c r="B59" s="50" t="s">
        <v>537</v>
      </c>
      <c r="C59" s="51" t="s">
        <v>479</v>
      </c>
      <c r="D59" s="51" t="s">
        <v>479</v>
      </c>
      <c r="E59" s="52" t="s">
        <v>480</v>
      </c>
      <c r="F59" s="52" t="s">
        <v>480</v>
      </c>
      <c r="G59" s="4" t="s">
        <v>481</v>
      </c>
      <c r="H59" s="4" t="s">
        <v>482</v>
      </c>
    </row>
    <row r="60" ht="36" spans="1:8">
      <c r="A60" s="50" t="s">
        <v>532</v>
      </c>
      <c r="B60" s="50" t="s">
        <v>533</v>
      </c>
      <c r="C60" s="51" t="s">
        <v>479</v>
      </c>
      <c r="D60" s="51" t="s">
        <v>479</v>
      </c>
      <c r="E60" s="52" t="s">
        <v>480</v>
      </c>
      <c r="F60" s="52" t="s">
        <v>480</v>
      </c>
      <c r="G60" s="4" t="s">
        <v>481</v>
      </c>
      <c r="H60" s="4" t="s">
        <v>482</v>
      </c>
    </row>
    <row r="61" ht="48" spans="1:8">
      <c r="A61" s="50" t="s">
        <v>562</v>
      </c>
      <c r="B61" s="50" t="s">
        <v>563</v>
      </c>
      <c r="C61" s="51" t="s">
        <v>479</v>
      </c>
      <c r="D61" s="51" t="s">
        <v>479</v>
      </c>
      <c r="E61" s="52" t="s">
        <v>480</v>
      </c>
      <c r="F61" s="52" t="s">
        <v>480</v>
      </c>
      <c r="G61" s="4" t="s">
        <v>481</v>
      </c>
      <c r="H61" s="4" t="s">
        <v>482</v>
      </c>
    </row>
    <row r="62" ht="36" spans="1:8">
      <c r="A62" s="50" t="s">
        <v>556</v>
      </c>
      <c r="B62" s="50" t="s">
        <v>557</v>
      </c>
      <c r="C62" s="51" t="s">
        <v>479</v>
      </c>
      <c r="D62" s="51" t="s">
        <v>479</v>
      </c>
      <c r="E62" s="52" t="s">
        <v>480</v>
      </c>
      <c r="F62" s="52" t="s">
        <v>480</v>
      </c>
      <c r="G62" s="4" t="s">
        <v>481</v>
      </c>
      <c r="H62" s="4" t="s">
        <v>482</v>
      </c>
    </row>
    <row r="63" ht="48" spans="1:8">
      <c r="A63" s="50" t="s">
        <v>524</v>
      </c>
      <c r="B63" s="50" t="s">
        <v>525</v>
      </c>
      <c r="C63" s="51" t="s">
        <v>479</v>
      </c>
      <c r="D63" s="51" t="s">
        <v>479</v>
      </c>
      <c r="E63" s="52" t="s">
        <v>480</v>
      </c>
      <c r="F63" s="52" t="s">
        <v>480</v>
      </c>
      <c r="G63" s="4" t="s">
        <v>481</v>
      </c>
      <c r="H63" s="4" t="s">
        <v>482</v>
      </c>
    </row>
    <row r="64" ht="48" spans="1:8">
      <c r="A64" s="50" t="s">
        <v>564</v>
      </c>
      <c r="B64" s="50" t="s">
        <v>565</v>
      </c>
      <c r="C64" s="51" t="s">
        <v>479</v>
      </c>
      <c r="D64" s="51" t="s">
        <v>479</v>
      </c>
      <c r="E64" s="52" t="s">
        <v>480</v>
      </c>
      <c r="F64" s="52" t="s">
        <v>480</v>
      </c>
      <c r="G64" s="4" t="s">
        <v>481</v>
      </c>
      <c r="H64" s="4" t="s">
        <v>482</v>
      </c>
    </row>
    <row r="65" ht="36" spans="1:8">
      <c r="A65" s="50" t="s">
        <v>532</v>
      </c>
      <c r="B65" s="50" t="s">
        <v>533</v>
      </c>
      <c r="C65" s="51" t="s">
        <v>479</v>
      </c>
      <c r="D65" s="51" t="s">
        <v>479</v>
      </c>
      <c r="E65" s="52" t="s">
        <v>480</v>
      </c>
      <c r="F65" s="52" t="s">
        <v>480</v>
      </c>
      <c r="G65" s="4" t="s">
        <v>481</v>
      </c>
      <c r="H65" s="4" t="s">
        <v>482</v>
      </c>
    </row>
    <row r="66" ht="36" spans="1:8">
      <c r="A66" s="50" t="s">
        <v>556</v>
      </c>
      <c r="B66" s="50" t="s">
        <v>557</v>
      </c>
      <c r="C66" s="51" t="s">
        <v>479</v>
      </c>
      <c r="D66" s="51" t="s">
        <v>479</v>
      </c>
      <c r="E66" s="52" t="s">
        <v>480</v>
      </c>
      <c r="F66" s="52" t="s">
        <v>480</v>
      </c>
      <c r="G66" s="4" t="s">
        <v>481</v>
      </c>
      <c r="H66" s="4" t="s">
        <v>482</v>
      </c>
    </row>
    <row r="67" ht="36" spans="1:8">
      <c r="A67" s="50" t="s">
        <v>554</v>
      </c>
      <c r="B67" s="50" t="s">
        <v>555</v>
      </c>
      <c r="C67" s="51" t="s">
        <v>479</v>
      </c>
      <c r="D67" s="51" t="s">
        <v>479</v>
      </c>
      <c r="E67" s="52" t="s">
        <v>480</v>
      </c>
      <c r="F67" s="52" t="s">
        <v>480</v>
      </c>
      <c r="G67" s="4" t="s">
        <v>481</v>
      </c>
      <c r="H67" s="4" t="s">
        <v>482</v>
      </c>
    </row>
    <row r="68" ht="48" spans="1:8">
      <c r="A68" s="50" t="s">
        <v>524</v>
      </c>
      <c r="B68" s="50" t="s">
        <v>525</v>
      </c>
      <c r="C68" s="51" t="s">
        <v>479</v>
      </c>
      <c r="D68" s="51" t="s">
        <v>479</v>
      </c>
      <c r="E68" s="52" t="s">
        <v>480</v>
      </c>
      <c r="F68" s="52" t="s">
        <v>480</v>
      </c>
      <c r="G68" s="4" t="s">
        <v>481</v>
      </c>
      <c r="H68" s="4" t="s">
        <v>482</v>
      </c>
    </row>
    <row r="69" ht="48" spans="1:8">
      <c r="A69" s="50" t="s">
        <v>564</v>
      </c>
      <c r="B69" s="50" t="s">
        <v>565</v>
      </c>
      <c r="C69" s="51" t="s">
        <v>479</v>
      </c>
      <c r="D69" s="51" t="s">
        <v>479</v>
      </c>
      <c r="E69" s="52" t="s">
        <v>480</v>
      </c>
      <c r="F69" s="52" t="s">
        <v>480</v>
      </c>
      <c r="G69" s="4" t="s">
        <v>481</v>
      </c>
      <c r="H69" s="4" t="s">
        <v>482</v>
      </c>
    </row>
    <row r="70" ht="36" spans="1:8">
      <c r="A70" s="50" t="s">
        <v>556</v>
      </c>
      <c r="B70" s="50" t="s">
        <v>557</v>
      </c>
      <c r="C70" s="51" t="s">
        <v>479</v>
      </c>
      <c r="D70" s="51" t="s">
        <v>479</v>
      </c>
      <c r="E70" s="52" t="s">
        <v>480</v>
      </c>
      <c r="F70" s="52" t="s">
        <v>480</v>
      </c>
      <c r="G70" s="4" t="s">
        <v>481</v>
      </c>
      <c r="H70" s="4" t="s">
        <v>482</v>
      </c>
    </row>
    <row r="71" ht="36" spans="1:8">
      <c r="A71" s="50" t="s">
        <v>566</v>
      </c>
      <c r="B71" s="50" t="s">
        <v>567</v>
      </c>
      <c r="C71" s="51" t="s">
        <v>479</v>
      </c>
      <c r="D71" s="51" t="s">
        <v>479</v>
      </c>
      <c r="E71" s="52" t="s">
        <v>480</v>
      </c>
      <c r="F71" s="52" t="s">
        <v>480</v>
      </c>
      <c r="G71" s="4" t="s">
        <v>481</v>
      </c>
      <c r="H71" s="4" t="s">
        <v>482</v>
      </c>
    </row>
    <row r="72" ht="36" spans="1:8">
      <c r="A72" s="50" t="s">
        <v>556</v>
      </c>
      <c r="B72" s="50" t="s">
        <v>557</v>
      </c>
      <c r="C72" s="51" t="s">
        <v>479</v>
      </c>
      <c r="D72" s="51" t="s">
        <v>479</v>
      </c>
      <c r="E72" s="52" t="s">
        <v>480</v>
      </c>
      <c r="F72" s="52" t="s">
        <v>480</v>
      </c>
      <c r="G72" s="4" t="s">
        <v>481</v>
      </c>
      <c r="H72" s="4" t="s">
        <v>482</v>
      </c>
    </row>
    <row r="73" ht="36" spans="1:8">
      <c r="A73" s="50" t="s">
        <v>554</v>
      </c>
      <c r="B73" s="50" t="s">
        <v>555</v>
      </c>
      <c r="C73" s="51" t="s">
        <v>479</v>
      </c>
      <c r="D73" s="51" t="s">
        <v>479</v>
      </c>
      <c r="E73" s="52" t="s">
        <v>480</v>
      </c>
      <c r="F73" s="52" t="s">
        <v>480</v>
      </c>
      <c r="G73" s="4" t="s">
        <v>481</v>
      </c>
      <c r="H73" s="4" t="s">
        <v>482</v>
      </c>
    </row>
    <row r="74" ht="48" spans="1:8">
      <c r="A74" s="50" t="s">
        <v>524</v>
      </c>
      <c r="B74" s="50" t="s">
        <v>525</v>
      </c>
      <c r="C74" s="51" t="s">
        <v>479</v>
      </c>
      <c r="D74" s="51" t="s">
        <v>479</v>
      </c>
      <c r="E74" s="52" t="s">
        <v>480</v>
      </c>
      <c r="F74" s="52" t="s">
        <v>480</v>
      </c>
      <c r="G74" s="4" t="s">
        <v>481</v>
      </c>
      <c r="H74" s="4" t="s">
        <v>482</v>
      </c>
    </row>
    <row r="75" ht="36" spans="1:8">
      <c r="A75" s="50" t="s">
        <v>536</v>
      </c>
      <c r="B75" s="50" t="s">
        <v>537</v>
      </c>
      <c r="C75" s="51" t="s">
        <v>479</v>
      </c>
      <c r="D75" s="51" t="s">
        <v>479</v>
      </c>
      <c r="E75" s="52" t="s">
        <v>480</v>
      </c>
      <c r="F75" s="52" t="s">
        <v>480</v>
      </c>
      <c r="G75" s="4" t="s">
        <v>481</v>
      </c>
      <c r="H75" s="4" t="s">
        <v>482</v>
      </c>
    </row>
    <row r="76" ht="36" spans="1:8">
      <c r="A76" s="50" t="s">
        <v>532</v>
      </c>
      <c r="B76" s="50" t="s">
        <v>533</v>
      </c>
      <c r="C76" s="51" t="s">
        <v>479</v>
      </c>
      <c r="D76" s="51" t="s">
        <v>479</v>
      </c>
      <c r="E76" s="52" t="s">
        <v>480</v>
      </c>
      <c r="F76" s="52" t="s">
        <v>480</v>
      </c>
      <c r="G76" s="4" t="s">
        <v>481</v>
      </c>
      <c r="H76" s="4" t="s">
        <v>482</v>
      </c>
    </row>
    <row r="77" ht="36" spans="1:8">
      <c r="A77" s="50" t="s">
        <v>568</v>
      </c>
      <c r="B77" s="50" t="s">
        <v>569</v>
      </c>
      <c r="C77" s="51" t="s">
        <v>479</v>
      </c>
      <c r="D77" s="51" t="s">
        <v>479</v>
      </c>
      <c r="E77" s="52" t="s">
        <v>480</v>
      </c>
      <c r="F77" s="52" t="s">
        <v>480</v>
      </c>
      <c r="G77" s="4" t="s">
        <v>481</v>
      </c>
      <c r="H77" s="4" t="s">
        <v>482</v>
      </c>
    </row>
    <row r="78" ht="48" spans="1:8">
      <c r="A78" s="50" t="s">
        <v>524</v>
      </c>
      <c r="B78" s="50" t="s">
        <v>525</v>
      </c>
      <c r="C78" s="51" t="s">
        <v>479</v>
      </c>
      <c r="D78" s="51" t="s">
        <v>479</v>
      </c>
      <c r="E78" s="52" t="s">
        <v>480</v>
      </c>
      <c r="F78" s="52" t="s">
        <v>480</v>
      </c>
      <c r="G78" s="4" t="s">
        <v>481</v>
      </c>
      <c r="H78" s="4" t="s">
        <v>482</v>
      </c>
    </row>
    <row r="79" ht="48" spans="1:8">
      <c r="A79" s="50" t="s">
        <v>570</v>
      </c>
      <c r="B79" s="50" t="s">
        <v>571</v>
      </c>
      <c r="C79" s="51" t="s">
        <v>479</v>
      </c>
      <c r="D79" s="51" t="s">
        <v>479</v>
      </c>
      <c r="E79" s="52" t="s">
        <v>480</v>
      </c>
      <c r="F79" s="52" t="s">
        <v>480</v>
      </c>
      <c r="G79" s="4" t="s">
        <v>481</v>
      </c>
      <c r="H79" s="4" t="s">
        <v>482</v>
      </c>
    </row>
    <row r="80" ht="36" spans="1:8">
      <c r="A80" s="50" t="s">
        <v>558</v>
      </c>
      <c r="B80" s="50" t="s">
        <v>559</v>
      </c>
      <c r="C80" s="51" t="s">
        <v>479</v>
      </c>
      <c r="D80" s="51" t="s">
        <v>479</v>
      </c>
      <c r="E80" s="52" t="s">
        <v>480</v>
      </c>
      <c r="F80" s="52" t="s">
        <v>480</v>
      </c>
      <c r="G80" s="4" t="s">
        <v>481</v>
      </c>
      <c r="H80" s="4" t="s">
        <v>482</v>
      </c>
    </row>
    <row r="81" ht="48" spans="1:8">
      <c r="A81" s="50" t="s">
        <v>524</v>
      </c>
      <c r="B81" s="50" t="s">
        <v>525</v>
      </c>
      <c r="C81" s="51" t="s">
        <v>479</v>
      </c>
      <c r="D81" s="51" t="s">
        <v>479</v>
      </c>
      <c r="E81" s="52" t="s">
        <v>480</v>
      </c>
      <c r="F81" s="52" t="s">
        <v>480</v>
      </c>
      <c r="G81" s="4" t="s">
        <v>481</v>
      </c>
      <c r="H81" s="4" t="s">
        <v>482</v>
      </c>
    </row>
    <row r="82" ht="36" spans="1:8">
      <c r="A82" s="50" t="s">
        <v>558</v>
      </c>
      <c r="B82" s="50" t="s">
        <v>559</v>
      </c>
      <c r="C82" s="51" t="s">
        <v>479</v>
      </c>
      <c r="D82" s="51" t="s">
        <v>479</v>
      </c>
      <c r="E82" s="52" t="s">
        <v>480</v>
      </c>
      <c r="F82" s="52" t="s">
        <v>480</v>
      </c>
      <c r="G82" s="4" t="s">
        <v>481</v>
      </c>
      <c r="H82" s="4" t="s">
        <v>482</v>
      </c>
    </row>
    <row r="83" ht="48" spans="1:8">
      <c r="A83" s="50" t="s">
        <v>524</v>
      </c>
      <c r="B83" s="50" t="s">
        <v>525</v>
      </c>
      <c r="C83" s="51" t="s">
        <v>479</v>
      </c>
      <c r="D83" s="51" t="s">
        <v>479</v>
      </c>
      <c r="E83" s="52" t="s">
        <v>480</v>
      </c>
      <c r="F83" s="52" t="s">
        <v>480</v>
      </c>
      <c r="G83" s="4" t="s">
        <v>481</v>
      </c>
      <c r="H83" s="4" t="s">
        <v>482</v>
      </c>
    </row>
    <row r="84" ht="36" spans="1:8">
      <c r="A84" s="50" t="s">
        <v>572</v>
      </c>
      <c r="B84" s="50" t="s">
        <v>573</v>
      </c>
      <c r="C84" s="51" t="s">
        <v>479</v>
      </c>
      <c r="D84" s="51" t="s">
        <v>479</v>
      </c>
      <c r="E84" s="52" t="s">
        <v>480</v>
      </c>
      <c r="F84" s="52" t="s">
        <v>480</v>
      </c>
      <c r="G84" s="4" t="s">
        <v>481</v>
      </c>
      <c r="H84" s="4" t="s">
        <v>482</v>
      </c>
    </row>
    <row r="85" ht="36" spans="1:8">
      <c r="A85" s="50" t="s">
        <v>554</v>
      </c>
      <c r="B85" s="50" t="s">
        <v>555</v>
      </c>
      <c r="C85" s="51" t="s">
        <v>479</v>
      </c>
      <c r="D85" s="51" t="s">
        <v>479</v>
      </c>
      <c r="E85" s="52" t="s">
        <v>480</v>
      </c>
      <c r="F85" s="52" t="s">
        <v>480</v>
      </c>
      <c r="G85" s="4" t="s">
        <v>481</v>
      </c>
      <c r="H85" s="4" t="s">
        <v>482</v>
      </c>
    </row>
    <row r="86" ht="48" spans="1:8">
      <c r="A86" s="50" t="s">
        <v>524</v>
      </c>
      <c r="B86" s="50" t="s">
        <v>524</v>
      </c>
      <c r="C86" s="51" t="s">
        <v>479</v>
      </c>
      <c r="D86" s="51" t="s">
        <v>479</v>
      </c>
      <c r="E86" s="52" t="s">
        <v>480</v>
      </c>
      <c r="F86" s="52" t="s">
        <v>480</v>
      </c>
      <c r="G86" s="4" t="s">
        <v>481</v>
      </c>
      <c r="H86" s="4" t="s">
        <v>482</v>
      </c>
    </row>
    <row r="87" ht="48" spans="1:8">
      <c r="A87" s="50" t="s">
        <v>524</v>
      </c>
      <c r="B87" s="50" t="s">
        <v>524</v>
      </c>
      <c r="C87" s="51" t="s">
        <v>479</v>
      </c>
      <c r="D87" s="51" t="s">
        <v>479</v>
      </c>
      <c r="E87" s="52" t="s">
        <v>480</v>
      </c>
      <c r="F87" s="52" t="s">
        <v>480</v>
      </c>
      <c r="G87" s="4" t="s">
        <v>481</v>
      </c>
      <c r="H87" s="4" t="s">
        <v>482</v>
      </c>
    </row>
    <row r="88" ht="36" spans="1:8">
      <c r="A88" s="50" t="s">
        <v>532</v>
      </c>
      <c r="B88" s="50" t="s">
        <v>533</v>
      </c>
      <c r="C88" s="51" t="s">
        <v>479</v>
      </c>
      <c r="D88" s="51" t="s">
        <v>479</v>
      </c>
      <c r="E88" s="52" t="s">
        <v>480</v>
      </c>
      <c r="F88" s="52" t="s">
        <v>480</v>
      </c>
      <c r="G88" s="4" t="s">
        <v>481</v>
      </c>
      <c r="H88" s="4" t="s">
        <v>482</v>
      </c>
    </row>
    <row r="89" ht="36" spans="1:8">
      <c r="A89" s="50" t="s">
        <v>574</v>
      </c>
      <c r="B89" s="50" t="s">
        <v>575</v>
      </c>
      <c r="C89" s="51" t="s">
        <v>479</v>
      </c>
      <c r="D89" s="51" t="s">
        <v>479</v>
      </c>
      <c r="E89" s="52" t="s">
        <v>480</v>
      </c>
      <c r="F89" s="52" t="s">
        <v>480</v>
      </c>
      <c r="G89" s="4" t="s">
        <v>481</v>
      </c>
      <c r="H89" s="4" t="s">
        <v>482</v>
      </c>
    </row>
    <row r="90" ht="48" spans="1:8">
      <c r="A90" s="50" t="s">
        <v>576</v>
      </c>
      <c r="B90" s="50" t="s">
        <v>577</v>
      </c>
      <c r="C90" s="51" t="s">
        <v>479</v>
      </c>
      <c r="D90" s="51" t="s">
        <v>479</v>
      </c>
      <c r="E90" s="52" t="s">
        <v>480</v>
      </c>
      <c r="F90" s="52" t="s">
        <v>480</v>
      </c>
      <c r="G90" s="4" t="s">
        <v>481</v>
      </c>
      <c r="H90" s="4" t="s">
        <v>482</v>
      </c>
    </row>
    <row r="91" ht="48" spans="1:8">
      <c r="A91" s="50" t="s">
        <v>524</v>
      </c>
      <c r="B91" s="50" t="s">
        <v>524</v>
      </c>
      <c r="C91" s="51" t="s">
        <v>479</v>
      </c>
      <c r="D91" s="51" t="s">
        <v>479</v>
      </c>
      <c r="E91" s="52" t="s">
        <v>480</v>
      </c>
      <c r="F91" s="52" t="s">
        <v>480</v>
      </c>
      <c r="G91" s="4" t="s">
        <v>481</v>
      </c>
      <c r="H91" s="4" t="s">
        <v>482</v>
      </c>
    </row>
    <row r="92" ht="48" spans="1:8">
      <c r="A92" s="50" t="s">
        <v>524</v>
      </c>
      <c r="B92" s="50" t="s">
        <v>524</v>
      </c>
      <c r="C92" s="51" t="s">
        <v>479</v>
      </c>
      <c r="D92" s="51" t="s">
        <v>479</v>
      </c>
      <c r="E92" s="52" t="s">
        <v>480</v>
      </c>
      <c r="F92" s="52" t="s">
        <v>480</v>
      </c>
      <c r="G92" s="4" t="s">
        <v>481</v>
      </c>
      <c r="H92" s="4" t="s">
        <v>482</v>
      </c>
    </row>
    <row r="93" ht="48" spans="1:8">
      <c r="A93" s="50" t="s">
        <v>524</v>
      </c>
      <c r="B93" s="50" t="s">
        <v>524</v>
      </c>
      <c r="C93" s="51" t="s">
        <v>479</v>
      </c>
      <c r="D93" s="51" t="s">
        <v>479</v>
      </c>
      <c r="E93" s="52" t="s">
        <v>480</v>
      </c>
      <c r="F93" s="52" t="s">
        <v>480</v>
      </c>
      <c r="G93" s="4" t="s">
        <v>481</v>
      </c>
      <c r="H93" s="4" t="s">
        <v>482</v>
      </c>
    </row>
    <row r="94" ht="36" spans="1:8">
      <c r="A94" s="50" t="s">
        <v>578</v>
      </c>
      <c r="B94" s="50" t="s">
        <v>579</v>
      </c>
      <c r="C94" s="51" t="s">
        <v>479</v>
      </c>
      <c r="D94" s="51" t="s">
        <v>479</v>
      </c>
      <c r="E94" s="52" t="s">
        <v>480</v>
      </c>
      <c r="F94" s="52" t="s">
        <v>480</v>
      </c>
      <c r="G94" s="4" t="s">
        <v>481</v>
      </c>
      <c r="H94" s="4" t="s">
        <v>482</v>
      </c>
    </row>
    <row r="95" ht="48" spans="1:8">
      <c r="A95" s="50" t="s">
        <v>524</v>
      </c>
      <c r="B95" s="50" t="s">
        <v>524</v>
      </c>
      <c r="C95" s="51" t="s">
        <v>479</v>
      </c>
      <c r="D95" s="51" t="s">
        <v>479</v>
      </c>
      <c r="E95" s="52" t="s">
        <v>480</v>
      </c>
      <c r="F95" s="52" t="s">
        <v>480</v>
      </c>
      <c r="G95" s="4" t="s">
        <v>481</v>
      </c>
      <c r="H95" s="4" t="s">
        <v>482</v>
      </c>
    </row>
    <row r="96" ht="48" spans="1:8">
      <c r="A96" s="50" t="s">
        <v>524</v>
      </c>
      <c r="B96" s="50" t="s">
        <v>524</v>
      </c>
      <c r="C96" s="51" t="s">
        <v>479</v>
      </c>
      <c r="D96" s="51" t="s">
        <v>479</v>
      </c>
      <c r="E96" s="52" t="s">
        <v>480</v>
      </c>
      <c r="F96" s="52" t="s">
        <v>480</v>
      </c>
      <c r="G96" s="4" t="s">
        <v>481</v>
      </c>
      <c r="H96" s="4" t="s">
        <v>482</v>
      </c>
    </row>
  </sheetData>
  <mergeCells count="1">
    <mergeCell ref="A1:H1"/>
  </mergeCells>
  <pageMargins left="0.75" right="0.75" top="1" bottom="1" header="0.511805555555556" footer="0.511805555555556"/>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V43"/>
  <sheetViews>
    <sheetView topLeftCell="A13" workbookViewId="0">
      <selection activeCell="A3" sqref="A3"/>
    </sheetView>
  </sheetViews>
  <sheetFormatPr defaultColWidth="8" defaultRowHeight="14.25" customHeight="1"/>
  <cols>
    <col min="1" max="1" width="8" style="13"/>
    <col min="2" max="2" width="18.875" style="13" customWidth="1"/>
    <col min="3" max="3" width="21.5" style="13" customWidth="1"/>
    <col min="4" max="4" width="5.875" style="13" customWidth="1"/>
    <col min="5" max="5" width="10.25" style="13" customWidth="1"/>
    <col min="6" max="6" width="9" style="13" customWidth="1"/>
    <col min="7" max="7" width="10.25" style="13" customWidth="1"/>
    <col min="8" max="8" width="13.5" style="13" customWidth="1"/>
    <col min="9" max="9" width="11.75" style="13" customWidth="1"/>
    <col min="10" max="10" width="13" style="13" customWidth="1"/>
    <col min="11" max="13" width="8.75" style="13" customWidth="1"/>
    <col min="14" max="15" width="10.625" style="13" customWidth="1"/>
    <col min="16" max="18" width="8.75" style="13" customWidth="1"/>
    <col min="19" max="20" width="8" style="13"/>
    <col min="21" max="21" width="11.125" style="13" customWidth="1"/>
    <col min="22" max="22" width="9.125" style="13" customWidth="1"/>
    <col min="23" max="16384" width="8" style="13"/>
  </cols>
  <sheetData>
    <row r="1" ht="13.5" customHeight="1" spans="1:22">
      <c r="A1" s="14"/>
      <c r="B1" s="14"/>
      <c r="C1" s="14"/>
      <c r="D1" s="14"/>
      <c r="E1" s="14"/>
      <c r="F1" s="14"/>
      <c r="G1" s="14"/>
      <c r="H1" s="14"/>
      <c r="I1" s="14"/>
      <c r="J1" s="14"/>
      <c r="K1" s="14"/>
      <c r="L1" s="14"/>
      <c r="M1" s="14"/>
      <c r="N1" s="14"/>
      <c r="O1" s="14"/>
      <c r="P1" s="14"/>
      <c r="Q1" s="14"/>
      <c r="R1" s="14"/>
      <c r="V1" s="42"/>
    </row>
    <row r="2" ht="27.75" customHeight="1" spans="1:22">
      <c r="A2" s="1" t="s">
        <v>580</v>
      </c>
      <c r="B2" s="1"/>
      <c r="C2" s="1"/>
      <c r="D2" s="1"/>
      <c r="E2" s="1"/>
      <c r="F2" s="1"/>
      <c r="G2" s="1"/>
      <c r="H2" s="1"/>
      <c r="I2" s="1"/>
      <c r="J2" s="1"/>
      <c r="K2" s="1"/>
      <c r="L2" s="1"/>
      <c r="M2" s="1"/>
      <c r="N2" s="1"/>
      <c r="O2" s="1"/>
      <c r="P2" s="1"/>
      <c r="Q2" s="1"/>
      <c r="R2" s="1"/>
      <c r="S2" s="1"/>
      <c r="T2" s="1"/>
      <c r="U2" s="1"/>
      <c r="V2" s="1"/>
    </row>
    <row r="3" ht="15" customHeight="1" spans="1:22">
      <c r="A3" s="7" t="s">
        <v>1</v>
      </c>
      <c r="B3" s="15"/>
      <c r="C3" s="15"/>
      <c r="D3" s="15"/>
      <c r="E3" s="15"/>
      <c r="F3" s="15"/>
      <c r="G3" s="15"/>
      <c r="H3" s="15"/>
      <c r="I3" s="15"/>
      <c r="J3" s="15"/>
      <c r="K3" s="15"/>
      <c r="L3" s="15"/>
      <c r="M3" s="15"/>
      <c r="N3" s="15"/>
      <c r="O3" s="15"/>
      <c r="P3" s="15"/>
      <c r="Q3" s="15"/>
      <c r="R3" s="15"/>
      <c r="V3" s="43" t="s">
        <v>41</v>
      </c>
    </row>
    <row r="4" ht="15.75" customHeight="1" spans="1:22">
      <c r="A4" s="16" t="s">
        <v>581</v>
      </c>
      <c r="B4" s="17" t="s">
        <v>582</v>
      </c>
      <c r="C4" s="17" t="s">
        <v>583</v>
      </c>
      <c r="D4" s="17" t="s">
        <v>584</v>
      </c>
      <c r="E4" s="17" t="s">
        <v>585</v>
      </c>
      <c r="F4" s="17" t="s">
        <v>586</v>
      </c>
      <c r="G4" s="16" t="s">
        <v>587</v>
      </c>
      <c r="H4" s="18" t="s">
        <v>193</v>
      </c>
      <c r="I4" s="18"/>
      <c r="J4" s="18"/>
      <c r="K4" s="18"/>
      <c r="L4" s="18"/>
      <c r="M4" s="18"/>
      <c r="N4" s="18"/>
      <c r="O4" s="18"/>
      <c r="P4" s="18"/>
      <c r="Q4" s="18"/>
      <c r="R4" s="18"/>
      <c r="S4" s="18"/>
      <c r="T4" s="18"/>
      <c r="U4" s="18"/>
      <c r="V4" s="18"/>
    </row>
    <row r="5" ht="17.25" customHeight="1" spans="1:22">
      <c r="A5" s="16"/>
      <c r="B5" s="19"/>
      <c r="C5" s="19"/>
      <c r="D5" s="19"/>
      <c r="E5" s="19"/>
      <c r="F5" s="19"/>
      <c r="G5" s="16"/>
      <c r="H5" s="20" t="s">
        <v>98</v>
      </c>
      <c r="I5" s="38" t="s">
        <v>197</v>
      </c>
      <c r="J5" s="39"/>
      <c r="K5" s="39"/>
      <c r="L5" s="39"/>
      <c r="M5" s="39"/>
      <c r="N5" s="39"/>
      <c r="O5" s="39"/>
      <c r="P5" s="40"/>
      <c r="Q5" s="41" t="s">
        <v>588</v>
      </c>
      <c r="R5" s="16" t="s">
        <v>589</v>
      </c>
      <c r="S5" s="44" t="s">
        <v>196</v>
      </c>
      <c r="T5" s="44"/>
      <c r="U5" s="44"/>
      <c r="V5" s="44"/>
    </row>
    <row r="6" ht="54" spans="1:22">
      <c r="A6" s="16"/>
      <c r="B6" s="21"/>
      <c r="C6" s="21"/>
      <c r="D6" s="21"/>
      <c r="E6" s="21"/>
      <c r="F6" s="21"/>
      <c r="G6" s="16"/>
      <c r="H6" s="22"/>
      <c r="I6" s="41" t="s">
        <v>102</v>
      </c>
      <c r="J6" s="41" t="s">
        <v>200</v>
      </c>
      <c r="K6" s="41" t="s">
        <v>201</v>
      </c>
      <c r="L6" s="41" t="s">
        <v>202</v>
      </c>
      <c r="M6" s="41" t="s">
        <v>203</v>
      </c>
      <c r="N6" s="16" t="s">
        <v>204</v>
      </c>
      <c r="O6" s="16" t="s">
        <v>205</v>
      </c>
      <c r="P6" s="16" t="s">
        <v>206</v>
      </c>
      <c r="Q6" s="45"/>
      <c r="R6" s="16"/>
      <c r="S6" s="46" t="s">
        <v>102</v>
      </c>
      <c r="T6" s="46" t="s">
        <v>207</v>
      </c>
      <c r="U6" s="46" t="s">
        <v>208</v>
      </c>
      <c r="V6" s="46" t="s">
        <v>209</v>
      </c>
    </row>
    <row r="7" ht="19.5" customHeight="1" spans="1:22">
      <c r="A7" s="18">
        <v>1</v>
      </c>
      <c r="B7" s="18">
        <v>2</v>
      </c>
      <c r="C7" s="18">
        <v>3</v>
      </c>
      <c r="D7" s="18">
        <v>4</v>
      </c>
      <c r="E7" s="18">
        <v>5</v>
      </c>
      <c r="F7" s="18">
        <v>6</v>
      </c>
      <c r="G7" s="18">
        <v>7</v>
      </c>
      <c r="H7" s="18">
        <v>8</v>
      </c>
      <c r="I7" s="18">
        <v>9</v>
      </c>
      <c r="J7" s="18">
        <v>10</v>
      </c>
      <c r="K7" s="18">
        <v>11</v>
      </c>
      <c r="L7" s="18">
        <v>12</v>
      </c>
      <c r="M7" s="18">
        <v>13</v>
      </c>
      <c r="N7" s="18">
        <v>14</v>
      </c>
      <c r="O7" s="18">
        <v>15</v>
      </c>
      <c r="P7" s="18">
        <v>16</v>
      </c>
      <c r="Q7" s="18">
        <v>17</v>
      </c>
      <c r="R7" s="18">
        <v>18</v>
      </c>
      <c r="S7" s="18">
        <v>19</v>
      </c>
      <c r="T7" s="18">
        <v>20</v>
      </c>
      <c r="U7" s="18">
        <v>21</v>
      </c>
      <c r="V7" s="18">
        <v>22</v>
      </c>
    </row>
    <row r="8" s="11" customFormat="1" ht="19.5" customHeight="1" spans="1:22">
      <c r="A8" s="23" t="s">
        <v>98</v>
      </c>
      <c r="B8" s="23"/>
      <c r="C8" s="23"/>
      <c r="D8" s="23"/>
      <c r="E8" s="23"/>
      <c r="F8" s="23"/>
      <c r="G8" s="23"/>
      <c r="H8" s="24">
        <f>SUM(H9:H43)</f>
        <v>1257.21</v>
      </c>
      <c r="I8" s="24">
        <f t="shared" ref="I8:R8" si="0">SUM(I9:I43)</f>
        <v>1257.21</v>
      </c>
      <c r="J8" s="24">
        <f t="shared" si="0"/>
        <v>1176.01</v>
      </c>
      <c r="K8" s="24">
        <f t="shared" si="0"/>
        <v>0</v>
      </c>
      <c r="L8" s="24">
        <f t="shared" si="0"/>
        <v>0</v>
      </c>
      <c r="M8" s="24">
        <f t="shared" si="0"/>
        <v>51.2</v>
      </c>
      <c r="N8" s="24">
        <f t="shared" si="0"/>
        <v>0</v>
      </c>
      <c r="O8" s="24">
        <f t="shared" si="0"/>
        <v>30</v>
      </c>
      <c r="P8" s="24">
        <f t="shared" si="0"/>
        <v>0</v>
      </c>
      <c r="Q8" s="24">
        <f t="shared" si="0"/>
        <v>0</v>
      </c>
      <c r="R8" s="24">
        <f t="shared" si="0"/>
        <v>0</v>
      </c>
      <c r="S8" s="23"/>
      <c r="T8" s="23"/>
      <c r="U8" s="23"/>
      <c r="V8" s="47"/>
    </row>
    <row r="9" s="12" customFormat="1" ht="30" customHeight="1" spans="1:22">
      <c r="A9" s="25" t="s">
        <v>590</v>
      </c>
      <c r="B9" s="26" t="s">
        <v>591</v>
      </c>
      <c r="C9" s="26" t="s">
        <v>591</v>
      </c>
      <c r="D9" s="27" t="s">
        <v>592</v>
      </c>
      <c r="E9" s="28">
        <v>1</v>
      </c>
      <c r="F9" s="29"/>
      <c r="G9" s="30"/>
      <c r="H9" s="31">
        <f>I9+Q9+R9</f>
        <v>20</v>
      </c>
      <c r="I9" s="31">
        <f>J9+K9+L9+M9+N9+O9+P9</f>
        <v>20</v>
      </c>
      <c r="J9" s="31">
        <v>20</v>
      </c>
      <c r="K9" s="31"/>
      <c r="L9" s="31"/>
      <c r="M9" s="31"/>
      <c r="N9" s="31"/>
      <c r="O9" s="31"/>
      <c r="P9" s="31"/>
      <c r="Q9" s="31"/>
      <c r="R9" s="31"/>
      <c r="S9" s="33"/>
      <c r="T9" s="33"/>
      <c r="U9" s="33"/>
      <c r="V9" s="48"/>
    </row>
    <row r="10" s="12" customFormat="1" ht="18" customHeight="1" spans="1:22">
      <c r="A10" s="25" t="s">
        <v>590</v>
      </c>
      <c r="B10" s="25" t="s">
        <v>593</v>
      </c>
      <c r="C10" s="25" t="s">
        <v>593</v>
      </c>
      <c r="D10" s="27" t="s">
        <v>592</v>
      </c>
      <c r="E10" s="32">
        <v>3199</v>
      </c>
      <c r="F10" s="33"/>
      <c r="G10" s="33"/>
      <c r="H10" s="31">
        <f t="shared" ref="H10:H43" si="1">I10+Q10+R10</f>
        <v>347.73</v>
      </c>
      <c r="I10" s="31">
        <f t="shared" ref="I10:I43" si="2">J10+K10+L10+M10+N10+O10+P10</f>
        <v>347.73</v>
      </c>
      <c r="J10" s="33">
        <v>322.13</v>
      </c>
      <c r="K10" s="33"/>
      <c r="L10" s="33"/>
      <c r="M10" s="33">
        <v>25.6</v>
      </c>
      <c r="N10" s="33"/>
      <c r="O10" s="33"/>
      <c r="P10" s="33"/>
      <c r="Q10" s="33"/>
      <c r="R10" s="33"/>
      <c r="S10" s="33"/>
      <c r="T10" s="33"/>
      <c r="U10" s="33"/>
      <c r="V10" s="48"/>
    </row>
    <row r="11" s="12" customFormat="1" ht="18" customHeight="1" spans="1:22">
      <c r="A11" s="34"/>
      <c r="B11" s="34" t="s">
        <v>594</v>
      </c>
      <c r="C11" s="34"/>
      <c r="D11" s="34" t="s">
        <v>595</v>
      </c>
      <c r="E11" s="32">
        <v>1</v>
      </c>
      <c r="F11" s="33"/>
      <c r="G11" s="33"/>
      <c r="H11" s="31">
        <f t="shared" si="1"/>
        <v>0.5</v>
      </c>
      <c r="I11" s="31">
        <f t="shared" si="2"/>
        <v>0.5</v>
      </c>
      <c r="J11" s="33">
        <v>0.5</v>
      </c>
      <c r="K11" s="33"/>
      <c r="L11" s="33"/>
      <c r="M11" s="33"/>
      <c r="N11" s="33"/>
      <c r="O11" s="33"/>
      <c r="P11" s="33"/>
      <c r="Q11" s="33"/>
      <c r="R11" s="33"/>
      <c r="S11" s="33"/>
      <c r="T11" s="33"/>
      <c r="U11" s="33"/>
      <c r="V11" s="48"/>
    </row>
    <row r="12" s="12" customFormat="1" ht="18" customHeight="1" spans="1:22">
      <c r="A12" s="34"/>
      <c r="B12" s="34" t="s">
        <v>596</v>
      </c>
      <c r="C12" s="34"/>
      <c r="D12" s="34" t="s">
        <v>592</v>
      </c>
      <c r="E12" s="32">
        <v>52</v>
      </c>
      <c r="F12" s="33"/>
      <c r="G12" s="33"/>
      <c r="H12" s="31">
        <f t="shared" si="1"/>
        <v>8.74</v>
      </c>
      <c r="I12" s="31">
        <f t="shared" si="2"/>
        <v>8.74</v>
      </c>
      <c r="J12" s="33">
        <v>8.74</v>
      </c>
      <c r="K12" s="33"/>
      <c r="L12" s="33"/>
      <c r="M12" s="33"/>
      <c r="N12" s="33"/>
      <c r="O12" s="33"/>
      <c r="P12" s="33"/>
      <c r="Q12" s="33"/>
      <c r="R12" s="33"/>
      <c r="S12" s="33"/>
      <c r="T12" s="33"/>
      <c r="U12" s="33"/>
      <c r="V12" s="48"/>
    </row>
    <row r="13" s="12" customFormat="1" ht="18" customHeight="1" spans="1:22">
      <c r="A13" s="34"/>
      <c r="B13" s="34" t="s">
        <v>597</v>
      </c>
      <c r="C13" s="34"/>
      <c r="D13" s="34" t="s">
        <v>595</v>
      </c>
      <c r="E13" s="32">
        <v>13</v>
      </c>
      <c r="F13" s="33"/>
      <c r="G13" s="33"/>
      <c r="H13" s="31">
        <f t="shared" si="1"/>
        <v>27.53</v>
      </c>
      <c r="I13" s="31">
        <f t="shared" si="2"/>
        <v>27.53</v>
      </c>
      <c r="J13" s="33">
        <v>27.53</v>
      </c>
      <c r="K13" s="33"/>
      <c r="L13" s="33"/>
      <c r="M13" s="33"/>
      <c r="N13" s="33"/>
      <c r="O13" s="33"/>
      <c r="P13" s="33"/>
      <c r="Q13" s="33"/>
      <c r="R13" s="33"/>
      <c r="S13" s="33"/>
      <c r="T13" s="33"/>
      <c r="U13" s="33"/>
      <c r="V13" s="48"/>
    </row>
    <row r="14" s="12" customFormat="1" ht="18" customHeight="1" spans="1:22">
      <c r="A14" s="34"/>
      <c r="B14" s="34" t="s">
        <v>598</v>
      </c>
      <c r="C14" s="34"/>
      <c r="D14" s="34" t="s">
        <v>592</v>
      </c>
      <c r="E14" s="32">
        <v>71</v>
      </c>
      <c r="F14" s="33"/>
      <c r="G14" s="33"/>
      <c r="H14" s="31">
        <f t="shared" si="1"/>
        <v>10.11</v>
      </c>
      <c r="I14" s="31">
        <f t="shared" si="2"/>
        <v>10.11</v>
      </c>
      <c r="J14" s="33">
        <v>10.11</v>
      </c>
      <c r="K14" s="33"/>
      <c r="L14" s="33"/>
      <c r="M14" s="33"/>
      <c r="N14" s="33"/>
      <c r="O14" s="33"/>
      <c r="P14" s="33"/>
      <c r="Q14" s="33"/>
      <c r="R14" s="33"/>
      <c r="S14" s="33"/>
      <c r="T14" s="33"/>
      <c r="U14" s="33"/>
      <c r="V14" s="48"/>
    </row>
    <row r="15" s="12" customFormat="1" ht="18" customHeight="1" spans="1:22">
      <c r="A15" s="34"/>
      <c r="B15" s="34" t="s">
        <v>599</v>
      </c>
      <c r="C15" s="34"/>
      <c r="D15" s="34" t="s">
        <v>595</v>
      </c>
      <c r="E15" s="32">
        <v>11</v>
      </c>
      <c r="F15" s="33"/>
      <c r="G15" s="33"/>
      <c r="H15" s="31">
        <f t="shared" si="1"/>
        <v>7.9</v>
      </c>
      <c r="I15" s="31">
        <f t="shared" si="2"/>
        <v>7.9</v>
      </c>
      <c r="J15" s="33">
        <v>6.9</v>
      </c>
      <c r="K15" s="33"/>
      <c r="L15" s="33"/>
      <c r="M15" s="33">
        <v>1</v>
      </c>
      <c r="N15" s="33"/>
      <c r="O15" s="33"/>
      <c r="P15" s="33"/>
      <c r="Q15" s="33"/>
      <c r="R15" s="33"/>
      <c r="S15" s="33"/>
      <c r="T15" s="33"/>
      <c r="U15" s="33"/>
      <c r="V15" s="48"/>
    </row>
    <row r="16" s="12" customFormat="1" ht="18" customHeight="1" spans="1:22">
      <c r="A16" s="34"/>
      <c r="B16" s="34" t="s">
        <v>600</v>
      </c>
      <c r="C16" s="34"/>
      <c r="D16" s="34" t="s">
        <v>595</v>
      </c>
      <c r="E16" s="32">
        <v>6</v>
      </c>
      <c r="F16" s="33"/>
      <c r="G16" s="33"/>
      <c r="H16" s="31">
        <f t="shared" si="1"/>
        <v>1.25</v>
      </c>
      <c r="I16" s="31">
        <f t="shared" si="2"/>
        <v>1.25</v>
      </c>
      <c r="J16" s="33">
        <v>1.25</v>
      </c>
      <c r="K16" s="33"/>
      <c r="L16" s="33"/>
      <c r="M16" s="33"/>
      <c r="N16" s="33"/>
      <c r="O16" s="33"/>
      <c r="P16" s="33"/>
      <c r="Q16" s="33"/>
      <c r="R16" s="33"/>
      <c r="S16" s="33"/>
      <c r="T16" s="33"/>
      <c r="U16" s="33"/>
      <c r="V16" s="48"/>
    </row>
    <row r="17" s="12" customFormat="1" ht="18" customHeight="1" spans="1:22">
      <c r="A17" s="34"/>
      <c r="B17" s="34" t="s">
        <v>601</v>
      </c>
      <c r="C17" s="34"/>
      <c r="D17" s="34" t="s">
        <v>595</v>
      </c>
      <c r="E17" s="32">
        <v>24</v>
      </c>
      <c r="F17" s="33"/>
      <c r="G17" s="33"/>
      <c r="H17" s="31">
        <f t="shared" si="1"/>
        <v>41.1</v>
      </c>
      <c r="I17" s="31">
        <f t="shared" si="2"/>
        <v>41.1</v>
      </c>
      <c r="J17" s="33">
        <v>41.1</v>
      </c>
      <c r="K17" s="33"/>
      <c r="L17" s="33"/>
      <c r="M17" s="33"/>
      <c r="N17" s="33"/>
      <c r="O17" s="33"/>
      <c r="P17" s="33"/>
      <c r="Q17" s="33"/>
      <c r="R17" s="33"/>
      <c r="S17" s="33"/>
      <c r="T17" s="33"/>
      <c r="U17" s="33"/>
      <c r="V17" s="48"/>
    </row>
    <row r="18" s="12" customFormat="1" ht="18" customHeight="1" spans="1:22">
      <c r="A18" s="34"/>
      <c r="B18" s="34" t="s">
        <v>602</v>
      </c>
      <c r="C18" s="34"/>
      <c r="D18" s="34" t="s">
        <v>592</v>
      </c>
      <c r="E18" s="32">
        <v>14</v>
      </c>
      <c r="F18" s="33"/>
      <c r="G18" s="33"/>
      <c r="H18" s="31">
        <f t="shared" si="1"/>
        <v>16.3</v>
      </c>
      <c r="I18" s="31">
        <f t="shared" si="2"/>
        <v>16.3</v>
      </c>
      <c r="J18" s="33">
        <v>16.3</v>
      </c>
      <c r="K18" s="33"/>
      <c r="L18" s="33"/>
      <c r="M18" s="33"/>
      <c r="N18" s="33"/>
      <c r="O18" s="33"/>
      <c r="P18" s="33"/>
      <c r="Q18" s="33"/>
      <c r="R18" s="33"/>
      <c r="S18" s="33"/>
      <c r="T18" s="33"/>
      <c r="U18" s="33"/>
      <c r="V18" s="48"/>
    </row>
    <row r="19" s="12" customFormat="1" ht="18" customHeight="1" spans="1:22">
      <c r="A19" s="34"/>
      <c r="B19" s="34" t="s">
        <v>603</v>
      </c>
      <c r="C19" s="34"/>
      <c r="D19" s="34" t="s">
        <v>595</v>
      </c>
      <c r="E19" s="32">
        <v>24</v>
      </c>
      <c r="F19" s="33"/>
      <c r="G19" s="33"/>
      <c r="H19" s="31">
        <f t="shared" si="1"/>
        <v>29.13</v>
      </c>
      <c r="I19" s="31">
        <f t="shared" si="2"/>
        <v>29.13</v>
      </c>
      <c r="J19" s="33">
        <v>29.13</v>
      </c>
      <c r="K19" s="33"/>
      <c r="L19" s="33"/>
      <c r="M19" s="33"/>
      <c r="N19" s="33"/>
      <c r="O19" s="33"/>
      <c r="P19" s="33"/>
      <c r="Q19" s="33"/>
      <c r="R19" s="33"/>
      <c r="S19" s="33"/>
      <c r="T19" s="33"/>
      <c r="U19" s="33"/>
      <c r="V19" s="48"/>
    </row>
    <row r="20" s="12" customFormat="1" ht="18" customHeight="1" spans="1:22">
      <c r="A20" s="34"/>
      <c r="B20" s="34" t="s">
        <v>604</v>
      </c>
      <c r="C20" s="34"/>
      <c r="D20" s="34" t="s">
        <v>592</v>
      </c>
      <c r="E20" s="32">
        <v>23</v>
      </c>
      <c r="F20" s="33"/>
      <c r="G20" s="33"/>
      <c r="H20" s="31">
        <f t="shared" si="1"/>
        <v>12.54</v>
      </c>
      <c r="I20" s="31">
        <f t="shared" si="2"/>
        <v>12.54</v>
      </c>
      <c r="J20" s="33">
        <v>9.54</v>
      </c>
      <c r="K20" s="33"/>
      <c r="L20" s="33"/>
      <c r="M20" s="33">
        <v>3</v>
      </c>
      <c r="N20" s="33"/>
      <c r="O20" s="33"/>
      <c r="P20" s="33"/>
      <c r="Q20" s="33"/>
      <c r="R20" s="33"/>
      <c r="S20" s="33"/>
      <c r="T20" s="33"/>
      <c r="U20" s="33"/>
      <c r="V20" s="33"/>
    </row>
    <row r="21" s="12" customFormat="1" ht="18" customHeight="1" spans="1:22">
      <c r="A21" s="35"/>
      <c r="B21" s="35" t="s">
        <v>605</v>
      </c>
      <c r="C21" s="35"/>
      <c r="D21" s="34" t="s">
        <v>592</v>
      </c>
      <c r="E21" s="32">
        <v>5</v>
      </c>
      <c r="F21" s="33"/>
      <c r="G21" s="33"/>
      <c r="H21" s="31">
        <f t="shared" si="1"/>
        <v>3.1</v>
      </c>
      <c r="I21" s="31">
        <f t="shared" si="2"/>
        <v>3.1</v>
      </c>
      <c r="J21" s="33">
        <v>2.5</v>
      </c>
      <c r="K21" s="33"/>
      <c r="L21" s="33"/>
      <c r="M21" s="33">
        <v>0.6</v>
      </c>
      <c r="N21" s="33"/>
      <c r="O21" s="33"/>
      <c r="P21" s="33"/>
      <c r="Q21" s="33"/>
      <c r="R21" s="33"/>
      <c r="S21" s="33"/>
      <c r="T21" s="33"/>
      <c r="U21" s="33"/>
      <c r="V21" s="33"/>
    </row>
    <row r="22" s="12" customFormat="1" ht="24" customHeight="1" spans="1:22">
      <c r="A22" s="34"/>
      <c r="B22" s="34" t="s">
        <v>606</v>
      </c>
      <c r="C22" s="34"/>
      <c r="D22" s="34" t="s">
        <v>592</v>
      </c>
      <c r="E22" s="32">
        <v>23</v>
      </c>
      <c r="F22" s="33"/>
      <c r="G22" s="33"/>
      <c r="H22" s="31">
        <f t="shared" si="1"/>
        <v>57.25</v>
      </c>
      <c r="I22" s="31">
        <f t="shared" si="2"/>
        <v>57.25</v>
      </c>
      <c r="J22" s="33">
        <v>57.25</v>
      </c>
      <c r="K22" s="33"/>
      <c r="L22" s="33"/>
      <c r="M22" s="33"/>
      <c r="N22" s="33"/>
      <c r="O22" s="33"/>
      <c r="P22" s="33"/>
      <c r="Q22" s="33"/>
      <c r="R22" s="33"/>
      <c r="S22" s="33"/>
      <c r="T22" s="33"/>
      <c r="U22" s="33"/>
      <c r="V22" s="33"/>
    </row>
    <row r="23" s="12" customFormat="1" ht="18" customHeight="1" spans="1:22">
      <c r="A23" s="34"/>
      <c r="B23" s="34" t="s">
        <v>607</v>
      </c>
      <c r="C23" s="34"/>
      <c r="D23" s="34" t="s">
        <v>595</v>
      </c>
      <c r="E23" s="32">
        <v>409</v>
      </c>
      <c r="F23" s="33"/>
      <c r="G23" s="33"/>
      <c r="H23" s="31">
        <f t="shared" si="1"/>
        <v>145.97</v>
      </c>
      <c r="I23" s="31">
        <f t="shared" si="2"/>
        <v>145.97</v>
      </c>
      <c r="J23" s="33">
        <v>142.97</v>
      </c>
      <c r="K23" s="33"/>
      <c r="L23" s="33"/>
      <c r="M23" s="33">
        <v>3</v>
      </c>
      <c r="N23" s="33"/>
      <c r="O23" s="33"/>
      <c r="P23" s="33"/>
      <c r="Q23" s="33"/>
      <c r="R23" s="33"/>
      <c r="S23" s="33"/>
      <c r="T23" s="33"/>
      <c r="U23" s="33"/>
      <c r="V23" s="33"/>
    </row>
    <row r="24" s="12" customFormat="1" ht="18" customHeight="1" spans="1:22">
      <c r="A24" s="34"/>
      <c r="B24" s="34" t="s">
        <v>608</v>
      </c>
      <c r="C24" s="34"/>
      <c r="D24" s="34" t="s">
        <v>592</v>
      </c>
      <c r="E24" s="32">
        <v>11</v>
      </c>
      <c r="F24" s="33"/>
      <c r="G24" s="33"/>
      <c r="H24" s="31">
        <f t="shared" si="1"/>
        <v>1.7</v>
      </c>
      <c r="I24" s="31">
        <f t="shared" si="2"/>
        <v>1.7</v>
      </c>
      <c r="J24" s="33">
        <v>1.7</v>
      </c>
      <c r="K24" s="33"/>
      <c r="L24" s="33"/>
      <c r="M24" s="33"/>
      <c r="N24" s="33"/>
      <c r="O24" s="33"/>
      <c r="P24" s="33"/>
      <c r="Q24" s="33"/>
      <c r="R24" s="33"/>
      <c r="S24" s="33"/>
      <c r="T24" s="33"/>
      <c r="U24" s="33"/>
      <c r="V24" s="33"/>
    </row>
    <row r="25" s="12" customFormat="1" ht="18" customHeight="1" spans="1:22">
      <c r="A25" s="34"/>
      <c r="B25" s="34" t="s">
        <v>609</v>
      </c>
      <c r="C25" s="34"/>
      <c r="D25" s="34" t="s">
        <v>592</v>
      </c>
      <c r="E25" s="32">
        <v>145</v>
      </c>
      <c r="F25" s="33"/>
      <c r="G25" s="33"/>
      <c r="H25" s="31">
        <f t="shared" si="1"/>
        <v>79.62</v>
      </c>
      <c r="I25" s="31">
        <f t="shared" si="2"/>
        <v>79.62</v>
      </c>
      <c r="J25" s="33">
        <v>74.62</v>
      </c>
      <c r="K25" s="33"/>
      <c r="L25" s="33"/>
      <c r="M25" s="33">
        <v>5</v>
      </c>
      <c r="N25" s="33"/>
      <c r="O25" s="33"/>
      <c r="P25" s="33"/>
      <c r="Q25" s="33"/>
      <c r="R25" s="33"/>
      <c r="S25" s="33"/>
      <c r="T25" s="33"/>
      <c r="U25" s="33"/>
      <c r="V25" s="33"/>
    </row>
    <row r="26" s="12" customFormat="1" ht="18" customHeight="1" spans="1:22">
      <c r="A26" s="34"/>
      <c r="B26" s="34" t="s">
        <v>610</v>
      </c>
      <c r="C26" s="34"/>
      <c r="D26" s="34" t="s">
        <v>592</v>
      </c>
      <c r="E26" s="32">
        <v>1</v>
      </c>
      <c r="F26" s="33"/>
      <c r="G26" s="33"/>
      <c r="H26" s="31">
        <f t="shared" si="1"/>
        <v>5</v>
      </c>
      <c r="I26" s="31">
        <f t="shared" si="2"/>
        <v>5</v>
      </c>
      <c r="J26" s="33">
        <v>5</v>
      </c>
      <c r="K26" s="33"/>
      <c r="L26" s="33"/>
      <c r="M26" s="33"/>
      <c r="N26" s="33"/>
      <c r="O26" s="33"/>
      <c r="P26" s="33"/>
      <c r="Q26" s="33"/>
      <c r="R26" s="33"/>
      <c r="S26" s="33"/>
      <c r="T26" s="33"/>
      <c r="U26" s="33"/>
      <c r="V26" s="33"/>
    </row>
    <row r="27" s="12" customFormat="1" ht="18" customHeight="1" spans="1:22">
      <c r="A27" s="34"/>
      <c r="B27" s="34" t="s">
        <v>611</v>
      </c>
      <c r="C27" s="34"/>
      <c r="D27" s="34"/>
      <c r="E27" s="32">
        <v>1</v>
      </c>
      <c r="F27" s="33"/>
      <c r="G27" s="33"/>
      <c r="H27" s="31">
        <f t="shared" si="1"/>
        <v>1</v>
      </c>
      <c r="I27" s="31">
        <f t="shared" si="2"/>
        <v>1</v>
      </c>
      <c r="J27" s="33">
        <v>1</v>
      </c>
      <c r="K27" s="33"/>
      <c r="L27" s="33"/>
      <c r="M27" s="33"/>
      <c r="N27" s="33"/>
      <c r="O27" s="33"/>
      <c r="P27" s="33"/>
      <c r="Q27" s="33"/>
      <c r="R27" s="33"/>
      <c r="S27" s="33"/>
      <c r="T27" s="33"/>
      <c r="U27" s="33"/>
      <c r="V27" s="33"/>
    </row>
    <row r="28" s="12" customFormat="1" ht="18" customHeight="1" spans="1:22">
      <c r="A28" s="34"/>
      <c r="B28" s="34" t="s">
        <v>612</v>
      </c>
      <c r="C28" s="34"/>
      <c r="D28" s="34" t="s">
        <v>592</v>
      </c>
      <c r="E28" s="32">
        <v>1</v>
      </c>
      <c r="F28" s="33"/>
      <c r="G28" s="33"/>
      <c r="H28" s="31">
        <f t="shared" si="1"/>
        <v>0.3</v>
      </c>
      <c r="I28" s="31">
        <f t="shared" si="2"/>
        <v>0.3</v>
      </c>
      <c r="J28" s="33">
        <v>0.3</v>
      </c>
      <c r="K28" s="33"/>
      <c r="L28" s="33"/>
      <c r="M28" s="33"/>
      <c r="N28" s="33"/>
      <c r="O28" s="33"/>
      <c r="P28" s="33"/>
      <c r="Q28" s="33"/>
      <c r="R28" s="33"/>
      <c r="S28" s="33"/>
      <c r="T28" s="33"/>
      <c r="U28" s="33"/>
      <c r="V28" s="33"/>
    </row>
    <row r="29" s="12" customFormat="1" ht="18" customHeight="1" spans="1:22">
      <c r="A29" s="34"/>
      <c r="B29" s="34" t="s">
        <v>613</v>
      </c>
      <c r="C29" s="34"/>
      <c r="D29" s="34" t="s">
        <v>592</v>
      </c>
      <c r="E29" s="32">
        <v>29</v>
      </c>
      <c r="F29" s="33"/>
      <c r="G29" s="33"/>
      <c r="H29" s="31">
        <f t="shared" si="1"/>
        <v>1.5</v>
      </c>
      <c r="I29" s="31">
        <f t="shared" si="2"/>
        <v>1.5</v>
      </c>
      <c r="J29" s="33">
        <v>1.5</v>
      </c>
      <c r="K29" s="33"/>
      <c r="L29" s="33"/>
      <c r="M29" s="33"/>
      <c r="N29" s="33"/>
      <c r="O29" s="33"/>
      <c r="P29" s="33"/>
      <c r="Q29" s="33"/>
      <c r="R29" s="33"/>
      <c r="S29" s="33"/>
      <c r="T29" s="33"/>
      <c r="U29" s="33"/>
      <c r="V29" s="33"/>
    </row>
    <row r="30" s="12" customFormat="1" ht="18" customHeight="1" spans="1:22">
      <c r="A30" s="34"/>
      <c r="B30" s="34" t="s">
        <v>614</v>
      </c>
      <c r="C30" s="34"/>
      <c r="D30" s="34" t="s">
        <v>595</v>
      </c>
      <c r="E30" s="32">
        <v>11</v>
      </c>
      <c r="F30" s="33"/>
      <c r="G30" s="33"/>
      <c r="H30" s="31">
        <f t="shared" si="1"/>
        <v>4.5</v>
      </c>
      <c r="I30" s="31">
        <f t="shared" si="2"/>
        <v>4.5</v>
      </c>
      <c r="J30" s="33">
        <v>4.5</v>
      </c>
      <c r="K30" s="33"/>
      <c r="L30" s="33"/>
      <c r="M30" s="33"/>
      <c r="N30" s="33"/>
      <c r="O30" s="33"/>
      <c r="P30" s="33"/>
      <c r="Q30" s="33"/>
      <c r="R30" s="33"/>
      <c r="S30" s="33"/>
      <c r="T30" s="33"/>
      <c r="U30" s="33"/>
      <c r="V30" s="33"/>
    </row>
    <row r="31" s="12" customFormat="1" ht="18" customHeight="1" spans="1:22">
      <c r="A31" s="34"/>
      <c r="B31" s="34" t="s">
        <v>615</v>
      </c>
      <c r="C31" s="34"/>
      <c r="D31" s="34" t="s">
        <v>592</v>
      </c>
      <c r="E31" s="32">
        <v>19</v>
      </c>
      <c r="F31" s="33"/>
      <c r="G31" s="33"/>
      <c r="H31" s="31">
        <f t="shared" si="1"/>
        <v>15.7</v>
      </c>
      <c r="I31" s="31">
        <f t="shared" si="2"/>
        <v>15.7</v>
      </c>
      <c r="J31" s="33">
        <v>15.7</v>
      </c>
      <c r="K31" s="33"/>
      <c r="L31" s="33"/>
      <c r="M31" s="33"/>
      <c r="N31" s="33"/>
      <c r="O31" s="33"/>
      <c r="P31" s="33"/>
      <c r="Q31" s="33"/>
      <c r="R31" s="33"/>
      <c r="S31" s="33"/>
      <c r="T31" s="33"/>
      <c r="U31" s="33"/>
      <c r="V31" s="33"/>
    </row>
    <row r="32" s="12" customFormat="1" ht="18" customHeight="1" spans="1:22">
      <c r="A32" s="34"/>
      <c r="B32" s="34" t="s">
        <v>616</v>
      </c>
      <c r="C32" s="34"/>
      <c r="D32" s="34" t="s">
        <v>595</v>
      </c>
      <c r="E32" s="32">
        <v>4</v>
      </c>
      <c r="F32" s="33"/>
      <c r="G32" s="33"/>
      <c r="H32" s="31">
        <f t="shared" si="1"/>
        <v>0.98</v>
      </c>
      <c r="I32" s="31">
        <f t="shared" si="2"/>
        <v>0.98</v>
      </c>
      <c r="J32" s="33">
        <v>0.98</v>
      </c>
      <c r="K32" s="33"/>
      <c r="L32" s="33"/>
      <c r="M32" s="33"/>
      <c r="N32" s="33"/>
      <c r="O32" s="33"/>
      <c r="P32" s="33"/>
      <c r="Q32" s="33"/>
      <c r="R32" s="33"/>
      <c r="S32" s="33"/>
      <c r="T32" s="33"/>
      <c r="U32" s="33"/>
      <c r="V32" s="33"/>
    </row>
    <row r="33" s="12" customFormat="1" ht="18" customHeight="1" spans="1:22">
      <c r="A33" s="34"/>
      <c r="B33" s="34" t="s">
        <v>617</v>
      </c>
      <c r="C33" s="34"/>
      <c r="D33" s="34" t="s">
        <v>592</v>
      </c>
      <c r="E33" s="32">
        <v>461</v>
      </c>
      <c r="F33" s="33"/>
      <c r="G33" s="33"/>
      <c r="H33" s="31">
        <f t="shared" si="1"/>
        <v>19.01</v>
      </c>
      <c r="I33" s="31">
        <f t="shared" si="2"/>
        <v>19.01</v>
      </c>
      <c r="J33" s="33">
        <v>13.01</v>
      </c>
      <c r="K33" s="33"/>
      <c r="L33" s="33"/>
      <c r="M33" s="33">
        <v>6</v>
      </c>
      <c r="N33" s="33"/>
      <c r="O33" s="33"/>
      <c r="P33" s="33"/>
      <c r="Q33" s="33"/>
      <c r="R33" s="33"/>
      <c r="S33" s="33"/>
      <c r="T33" s="33"/>
      <c r="U33" s="33"/>
      <c r="V33" s="33"/>
    </row>
    <row r="34" s="12" customFormat="1" ht="18" customHeight="1" spans="1:22">
      <c r="A34" s="34"/>
      <c r="B34" s="34" t="s">
        <v>618</v>
      </c>
      <c r="C34" s="34"/>
      <c r="D34" s="34" t="s">
        <v>592</v>
      </c>
      <c r="E34" s="32">
        <v>9</v>
      </c>
      <c r="F34" s="33"/>
      <c r="G34" s="33"/>
      <c r="H34" s="31">
        <f t="shared" si="1"/>
        <v>8.3</v>
      </c>
      <c r="I34" s="31">
        <f t="shared" si="2"/>
        <v>8.3</v>
      </c>
      <c r="J34" s="33">
        <v>8.3</v>
      </c>
      <c r="K34" s="33"/>
      <c r="L34" s="33"/>
      <c r="M34" s="33"/>
      <c r="N34" s="33"/>
      <c r="O34" s="33"/>
      <c r="P34" s="33"/>
      <c r="Q34" s="33"/>
      <c r="R34" s="33"/>
      <c r="S34" s="33"/>
      <c r="T34" s="33"/>
      <c r="U34" s="33"/>
      <c r="V34" s="33"/>
    </row>
    <row r="35" customHeight="1" spans="1:22">
      <c r="A35" s="36"/>
      <c r="B35" s="36" t="s">
        <v>619</v>
      </c>
      <c r="C35" s="36"/>
      <c r="D35" s="36" t="s">
        <v>592</v>
      </c>
      <c r="E35" s="36">
        <v>38</v>
      </c>
      <c r="F35" s="36"/>
      <c r="G35" s="36"/>
      <c r="H35" s="31">
        <f t="shared" si="1"/>
        <v>31.84</v>
      </c>
      <c r="I35" s="31">
        <f t="shared" si="2"/>
        <v>31.84</v>
      </c>
      <c r="J35" s="36">
        <v>31.84</v>
      </c>
      <c r="K35" s="36"/>
      <c r="L35" s="36"/>
      <c r="M35" s="36"/>
      <c r="N35" s="36"/>
      <c r="O35" s="36"/>
      <c r="P35" s="36"/>
      <c r="Q35" s="36"/>
      <c r="R35" s="36"/>
      <c r="S35" s="36"/>
      <c r="T35" s="36"/>
      <c r="U35" s="36"/>
      <c r="V35" s="36"/>
    </row>
    <row r="36" customHeight="1" spans="1:22">
      <c r="A36" s="36"/>
      <c r="B36" s="36" t="s">
        <v>620</v>
      </c>
      <c r="C36" s="36"/>
      <c r="D36" s="36" t="s">
        <v>592</v>
      </c>
      <c r="E36" s="36">
        <v>33</v>
      </c>
      <c r="F36" s="36"/>
      <c r="G36" s="36"/>
      <c r="H36" s="31">
        <f t="shared" si="1"/>
        <v>11.9</v>
      </c>
      <c r="I36" s="31">
        <f t="shared" si="2"/>
        <v>11.9</v>
      </c>
      <c r="J36" s="36">
        <v>11.9</v>
      </c>
      <c r="K36" s="36"/>
      <c r="L36" s="36"/>
      <c r="M36" s="36"/>
      <c r="N36" s="36"/>
      <c r="O36" s="36"/>
      <c r="P36" s="36"/>
      <c r="Q36" s="36"/>
      <c r="R36" s="36"/>
      <c r="S36" s="36"/>
      <c r="T36" s="36"/>
      <c r="U36" s="36"/>
      <c r="V36" s="36"/>
    </row>
    <row r="37" customHeight="1" spans="1:22">
      <c r="A37" s="36"/>
      <c r="B37" s="36" t="s">
        <v>621</v>
      </c>
      <c r="C37" s="36"/>
      <c r="D37" s="36" t="s">
        <v>592</v>
      </c>
      <c r="E37" s="36">
        <v>612</v>
      </c>
      <c r="F37" s="36"/>
      <c r="G37" s="36"/>
      <c r="H37" s="31">
        <f t="shared" si="1"/>
        <v>90.71</v>
      </c>
      <c r="I37" s="31">
        <f t="shared" si="2"/>
        <v>90.71</v>
      </c>
      <c r="J37" s="36">
        <v>90.71</v>
      </c>
      <c r="K37" s="36"/>
      <c r="L37" s="36"/>
      <c r="M37" s="36"/>
      <c r="N37" s="36"/>
      <c r="O37" s="36"/>
      <c r="P37" s="36"/>
      <c r="Q37" s="36"/>
      <c r="R37" s="36"/>
      <c r="S37" s="36"/>
      <c r="T37" s="36"/>
      <c r="U37" s="36"/>
      <c r="V37" s="36"/>
    </row>
    <row r="38" customHeight="1" spans="1:22">
      <c r="A38" s="36"/>
      <c r="B38" s="36" t="s">
        <v>622</v>
      </c>
      <c r="C38" s="36"/>
      <c r="D38" s="36" t="s">
        <v>592</v>
      </c>
      <c r="E38" s="36">
        <v>378</v>
      </c>
      <c r="F38" s="36"/>
      <c r="G38" s="36"/>
      <c r="H38" s="31">
        <f t="shared" si="1"/>
        <v>10.87</v>
      </c>
      <c r="I38" s="31">
        <f t="shared" si="2"/>
        <v>10.87</v>
      </c>
      <c r="J38" s="36">
        <v>8.87</v>
      </c>
      <c r="K38" s="36"/>
      <c r="L38" s="36"/>
      <c r="M38" s="36">
        <v>2</v>
      </c>
      <c r="N38" s="36"/>
      <c r="O38" s="36"/>
      <c r="P38" s="36"/>
      <c r="Q38" s="36"/>
      <c r="R38" s="36"/>
      <c r="S38" s="36"/>
      <c r="T38" s="36"/>
      <c r="U38" s="36"/>
      <c r="V38" s="36"/>
    </row>
    <row r="39" customHeight="1" spans="1:22">
      <c r="A39" s="36"/>
      <c r="B39" s="36" t="s">
        <v>623</v>
      </c>
      <c r="C39" s="36"/>
      <c r="D39" s="36" t="s">
        <v>592</v>
      </c>
      <c r="E39" s="36">
        <v>6</v>
      </c>
      <c r="F39" s="36"/>
      <c r="G39" s="36"/>
      <c r="H39" s="31">
        <f t="shared" si="1"/>
        <v>3.18</v>
      </c>
      <c r="I39" s="31">
        <f t="shared" si="2"/>
        <v>3.18</v>
      </c>
      <c r="J39" s="36">
        <v>3.18</v>
      </c>
      <c r="K39" s="36"/>
      <c r="L39" s="36"/>
      <c r="M39" s="36"/>
      <c r="N39" s="36"/>
      <c r="O39" s="36"/>
      <c r="P39" s="36"/>
      <c r="Q39" s="36"/>
      <c r="R39" s="36"/>
      <c r="S39" s="36"/>
      <c r="T39" s="36"/>
      <c r="U39" s="36"/>
      <c r="V39" s="36"/>
    </row>
    <row r="40" customHeight="1" spans="1:22">
      <c r="A40" s="36"/>
      <c r="B40" s="36" t="s">
        <v>624</v>
      </c>
      <c r="C40" s="36"/>
      <c r="D40" s="36"/>
      <c r="E40" s="36">
        <v>1</v>
      </c>
      <c r="F40" s="36"/>
      <c r="G40" s="36"/>
      <c r="H40" s="31">
        <f t="shared" si="1"/>
        <v>1.8</v>
      </c>
      <c r="I40" s="31">
        <f t="shared" si="2"/>
        <v>1.8</v>
      </c>
      <c r="J40" s="36">
        <v>1.8</v>
      </c>
      <c r="K40" s="36"/>
      <c r="L40" s="36"/>
      <c r="M40" s="36"/>
      <c r="N40" s="36"/>
      <c r="O40" s="36"/>
      <c r="P40" s="36"/>
      <c r="Q40" s="36"/>
      <c r="R40" s="36"/>
      <c r="S40" s="36"/>
      <c r="T40" s="36"/>
      <c r="U40" s="36"/>
      <c r="V40" s="36"/>
    </row>
    <row r="41" customHeight="1" spans="1:22">
      <c r="A41" s="36"/>
      <c r="B41" s="36" t="s">
        <v>625</v>
      </c>
      <c r="C41" s="36"/>
      <c r="D41" s="36"/>
      <c r="E41" s="36"/>
      <c r="F41" s="36"/>
      <c r="G41" s="36"/>
      <c r="H41" s="31">
        <f t="shared" si="1"/>
        <v>60</v>
      </c>
      <c r="I41" s="31">
        <f t="shared" si="2"/>
        <v>60</v>
      </c>
      <c r="J41" s="36">
        <v>30</v>
      </c>
      <c r="K41" s="36"/>
      <c r="L41" s="36"/>
      <c r="M41" s="36"/>
      <c r="N41" s="36"/>
      <c r="O41" s="36">
        <v>30</v>
      </c>
      <c r="P41" s="36"/>
      <c r="Q41" s="36"/>
      <c r="R41" s="36"/>
      <c r="S41" s="36"/>
      <c r="T41" s="36"/>
      <c r="U41" s="36"/>
      <c r="V41" s="36"/>
    </row>
    <row r="42" customHeight="1" spans="1:22">
      <c r="A42" s="36"/>
      <c r="B42" s="36" t="s">
        <v>626</v>
      </c>
      <c r="C42" s="36"/>
      <c r="D42" s="36" t="s">
        <v>592</v>
      </c>
      <c r="E42" s="36">
        <v>56039</v>
      </c>
      <c r="F42" s="36"/>
      <c r="G42" s="36"/>
      <c r="H42" s="31">
        <f t="shared" si="1"/>
        <v>89.15</v>
      </c>
      <c r="I42" s="31">
        <f t="shared" si="2"/>
        <v>89.15</v>
      </c>
      <c r="J42" s="36">
        <v>84.15</v>
      </c>
      <c r="K42" s="36"/>
      <c r="L42" s="36"/>
      <c r="M42" s="36">
        <v>5</v>
      </c>
      <c r="N42" s="36"/>
      <c r="O42" s="36"/>
      <c r="P42" s="36"/>
      <c r="Q42" s="36"/>
      <c r="R42" s="36"/>
      <c r="S42" s="36"/>
      <c r="T42" s="36"/>
      <c r="U42" s="36"/>
      <c r="V42" s="36"/>
    </row>
    <row r="43" customHeight="1" spans="1:22">
      <c r="A43" s="37"/>
      <c r="B43" s="37" t="s">
        <v>627</v>
      </c>
      <c r="C43" s="37"/>
      <c r="D43" s="37"/>
      <c r="E43" s="37"/>
      <c r="F43" s="37"/>
      <c r="G43" s="37"/>
      <c r="H43" s="31">
        <f t="shared" si="1"/>
        <v>91</v>
      </c>
      <c r="I43" s="31">
        <f t="shared" si="2"/>
        <v>91</v>
      </c>
      <c r="J43" s="36">
        <v>91</v>
      </c>
      <c r="K43" s="37"/>
      <c r="L43" s="37"/>
      <c r="M43" s="37"/>
      <c r="N43" s="37"/>
      <c r="O43" s="37"/>
      <c r="P43" s="37"/>
      <c r="Q43" s="37"/>
      <c r="R43" s="37"/>
      <c r="S43" s="37"/>
      <c r="T43" s="37"/>
      <c r="U43" s="37"/>
      <c r="V43" s="37"/>
    </row>
  </sheetData>
  <mergeCells count="14">
    <mergeCell ref="A2:V2"/>
    <mergeCell ref="H4:V4"/>
    <mergeCell ref="I5:P5"/>
    <mergeCell ref="S5:V5"/>
    <mergeCell ref="A4:A6"/>
    <mergeCell ref="B4:B6"/>
    <mergeCell ref="C4:C6"/>
    <mergeCell ref="D4:D6"/>
    <mergeCell ref="E4:E6"/>
    <mergeCell ref="F4:F6"/>
    <mergeCell ref="G4:G6"/>
    <mergeCell ref="H5:H6"/>
    <mergeCell ref="Q5:Q6"/>
    <mergeCell ref="R5:R6"/>
  </mergeCells>
  <pageMargins left="0.699305555555556" right="0.699305555555556"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7"/>
  <sheetViews>
    <sheetView workbookViewId="0">
      <selection activeCell="A2" sqref="A2"/>
    </sheetView>
  </sheetViews>
  <sheetFormatPr defaultColWidth="9" defaultRowHeight="13.5" outlineLevelRow="6" outlineLevelCol="7"/>
  <cols>
    <col min="1" max="1" width="17.875" customWidth="1"/>
    <col min="2" max="2" width="12.875" customWidth="1"/>
    <col min="3" max="3" width="12.625" customWidth="1"/>
    <col min="4" max="4" width="13" customWidth="1"/>
    <col min="5" max="5" width="18.375" customWidth="1"/>
    <col min="6" max="6" width="12" customWidth="1"/>
    <col min="7" max="7" width="20.125" customWidth="1"/>
    <col min="8" max="8" width="17.125" customWidth="1"/>
  </cols>
  <sheetData>
    <row r="1" ht="21" spans="1:8">
      <c r="A1" s="1" t="s">
        <v>628</v>
      </c>
      <c r="B1" s="1"/>
      <c r="C1" s="1"/>
      <c r="D1" s="1"/>
      <c r="E1" s="1"/>
      <c r="F1" s="1"/>
      <c r="G1" s="1"/>
      <c r="H1" s="1"/>
    </row>
    <row r="2" spans="1:8">
      <c r="A2" s="7" t="s">
        <v>1</v>
      </c>
      <c r="B2" s="3"/>
      <c r="C2" s="3"/>
      <c r="D2" s="3"/>
      <c r="E2" s="3"/>
      <c r="F2" s="3"/>
      <c r="G2" s="3"/>
      <c r="H2" s="3"/>
    </row>
    <row r="3" ht="28.5" spans="1:8">
      <c r="A3" s="8" t="s">
        <v>468</v>
      </c>
      <c r="B3" s="8" t="s">
        <v>469</v>
      </c>
      <c r="C3" s="8" t="s">
        <v>470</v>
      </c>
      <c r="D3" s="8" t="s">
        <v>471</v>
      </c>
      <c r="E3" s="8" t="s">
        <v>472</v>
      </c>
      <c r="F3" s="8" t="s">
        <v>473</v>
      </c>
      <c r="G3" s="8" t="s">
        <v>474</v>
      </c>
      <c r="H3" s="8" t="s">
        <v>475</v>
      </c>
    </row>
    <row r="4" ht="14.25" spans="1:8">
      <c r="A4" s="8">
        <v>1</v>
      </c>
      <c r="B4" s="8">
        <v>2</v>
      </c>
      <c r="C4" s="8">
        <v>3</v>
      </c>
      <c r="D4" s="8">
        <v>4</v>
      </c>
      <c r="E4" s="8">
        <v>5</v>
      </c>
      <c r="F4" s="8">
        <v>6</v>
      </c>
      <c r="G4" s="8">
        <v>7</v>
      </c>
      <c r="H4" s="8">
        <v>8</v>
      </c>
    </row>
    <row r="5" ht="14.25" spans="1:8">
      <c r="A5" s="9" t="s">
        <v>476</v>
      </c>
      <c r="B5" s="9"/>
      <c r="C5" s="9"/>
      <c r="D5" s="9"/>
      <c r="E5" s="8"/>
      <c r="F5" s="8"/>
      <c r="G5" s="8"/>
      <c r="H5" s="8"/>
    </row>
    <row r="6" ht="14.25" spans="1:8">
      <c r="A6" s="10" t="s">
        <v>629</v>
      </c>
      <c r="B6" s="10"/>
      <c r="C6" s="10"/>
      <c r="D6" s="10"/>
      <c r="E6" s="8"/>
      <c r="F6" s="8"/>
      <c r="G6" s="8"/>
      <c r="H6" s="8"/>
    </row>
    <row r="7" ht="14.25" spans="1:8">
      <c r="A7" s="10" t="s">
        <v>630</v>
      </c>
      <c r="B7" s="10"/>
      <c r="C7" s="10"/>
      <c r="D7" s="10"/>
      <c r="E7" s="8"/>
      <c r="F7" s="8"/>
      <c r="G7" s="8"/>
      <c r="H7" s="8"/>
    </row>
  </sheetData>
  <mergeCells count="1">
    <mergeCell ref="A1:H1"/>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7"/>
  <sheetViews>
    <sheetView workbookViewId="0">
      <selection activeCell="F15" sqref="F15"/>
    </sheetView>
  </sheetViews>
  <sheetFormatPr defaultColWidth="9" defaultRowHeight="13.5" outlineLevelRow="6" outlineLevelCol="7"/>
  <cols>
    <col min="1" max="8" width="15.625" customWidth="1"/>
  </cols>
  <sheetData>
    <row r="1" ht="39" customHeight="1" spans="1:8">
      <c r="A1" s="1" t="s">
        <v>631</v>
      </c>
      <c r="B1" s="1"/>
      <c r="C1" s="1"/>
      <c r="D1" s="1"/>
      <c r="E1" s="1"/>
      <c r="F1" s="1"/>
      <c r="G1" s="1"/>
      <c r="H1" s="1"/>
    </row>
    <row r="2" ht="24" customHeight="1" spans="1:8">
      <c r="A2" s="2" t="s">
        <v>1</v>
      </c>
      <c r="B2" s="3"/>
      <c r="C2" s="3"/>
      <c r="D2" s="3"/>
      <c r="E2" s="3"/>
      <c r="F2" s="3"/>
      <c r="G2" s="3"/>
      <c r="H2" s="3"/>
    </row>
    <row r="3" ht="28.5" spans="1:8">
      <c r="A3" s="4" t="s">
        <v>468</v>
      </c>
      <c r="B3" s="4" t="s">
        <v>469</v>
      </c>
      <c r="C3" s="4" t="s">
        <v>470</v>
      </c>
      <c r="D3" s="4" t="s">
        <v>471</v>
      </c>
      <c r="E3" s="4" t="s">
        <v>472</v>
      </c>
      <c r="F3" s="4" t="s">
        <v>473</v>
      </c>
      <c r="G3" s="4" t="s">
        <v>474</v>
      </c>
      <c r="H3" s="4" t="s">
        <v>475</v>
      </c>
    </row>
    <row r="4" ht="14.25" spans="1:8">
      <c r="A4" s="4">
        <v>1</v>
      </c>
      <c r="B4" s="4">
        <v>2</v>
      </c>
      <c r="C4" s="4">
        <v>3</v>
      </c>
      <c r="D4" s="4">
        <v>4</v>
      </c>
      <c r="E4" s="4">
        <v>5</v>
      </c>
      <c r="F4" s="4">
        <v>6</v>
      </c>
      <c r="G4" s="4">
        <v>7</v>
      </c>
      <c r="H4" s="4">
        <v>8</v>
      </c>
    </row>
    <row r="5" ht="14.25" spans="1:8">
      <c r="A5" s="5" t="s">
        <v>476</v>
      </c>
      <c r="B5" s="5"/>
      <c r="C5" s="5"/>
      <c r="D5" s="5"/>
      <c r="E5" s="4"/>
      <c r="F5" s="4"/>
      <c r="G5" s="4"/>
      <c r="H5" s="4"/>
    </row>
    <row r="6" ht="28.5" spans="1:8">
      <c r="A6" s="6" t="s">
        <v>632</v>
      </c>
      <c r="B6" s="6"/>
      <c r="C6" s="6"/>
      <c r="D6" s="6"/>
      <c r="E6" s="4"/>
      <c r="F6" s="4"/>
      <c r="G6" s="4"/>
      <c r="H6" s="4"/>
    </row>
    <row r="7" ht="28.5" spans="1:8">
      <c r="A7" s="6" t="s">
        <v>633</v>
      </c>
      <c r="B7" s="6"/>
      <c r="C7" s="6"/>
      <c r="D7" s="6"/>
      <c r="E7" s="4"/>
      <c r="F7" s="4"/>
      <c r="G7" s="4"/>
      <c r="H7" s="4"/>
    </row>
  </sheetData>
  <mergeCells count="1">
    <mergeCell ref="A1:H1"/>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H14"/>
  <sheetViews>
    <sheetView workbookViewId="0">
      <selection activeCell="B3" sqref="B3"/>
    </sheetView>
  </sheetViews>
  <sheetFormatPr defaultColWidth="9" defaultRowHeight="13.5" outlineLevelCol="7"/>
  <cols>
    <col min="1" max="1" width="7.375" customWidth="1"/>
    <col min="2" max="2" width="33.625" customWidth="1"/>
    <col min="3" max="3" width="38.875" customWidth="1"/>
    <col min="4" max="5" width="10.625" customWidth="1"/>
    <col min="6" max="8" width="8.625" customWidth="1"/>
  </cols>
  <sheetData>
    <row r="1" ht="20.1" customHeight="1" spans="2:8">
      <c r="B1" s="67"/>
      <c r="C1" s="67"/>
      <c r="D1" s="67"/>
      <c r="E1" s="67"/>
      <c r="F1" s="67"/>
      <c r="G1" s="67"/>
      <c r="H1" s="67"/>
    </row>
    <row r="2" ht="39.95" customHeight="1" spans="2:8">
      <c r="B2" s="1" t="s">
        <v>40</v>
      </c>
      <c r="C2" s="1"/>
      <c r="D2" s="206"/>
      <c r="E2" s="206"/>
      <c r="F2" s="206"/>
      <c r="G2" s="206"/>
      <c r="H2" s="206"/>
    </row>
    <row r="3" s="13" customFormat="1" ht="39" customHeight="1" spans="2:3">
      <c r="B3" s="7" t="s">
        <v>1</v>
      </c>
      <c r="C3" s="42" t="s">
        <v>41</v>
      </c>
    </row>
    <row r="4" s="13" customFormat="1" ht="27" customHeight="1" spans="2:3">
      <c r="B4" s="18" t="s">
        <v>5</v>
      </c>
      <c r="C4" s="18" t="s">
        <v>42</v>
      </c>
    </row>
    <row r="5" s="13" customFormat="1" ht="27" customHeight="1" spans="2:3">
      <c r="B5" s="18"/>
      <c r="C5" s="18"/>
    </row>
    <row r="6" s="13" customFormat="1" ht="32.1" customHeight="1" spans="2:3">
      <c r="B6" s="207" t="s">
        <v>43</v>
      </c>
      <c r="C6" s="201">
        <v>51136.11</v>
      </c>
    </row>
    <row r="7" s="13" customFormat="1" ht="32.1" customHeight="1" spans="2:3">
      <c r="B7" s="208" t="s">
        <v>44</v>
      </c>
      <c r="C7" s="201"/>
    </row>
    <row r="8" s="13" customFormat="1" ht="32.1" customHeight="1" spans="2:3">
      <c r="B8" s="208" t="s">
        <v>45</v>
      </c>
      <c r="C8" s="201"/>
    </row>
    <row r="9" s="13" customFormat="1" ht="32.1" customHeight="1" spans="2:3">
      <c r="B9" s="208" t="s">
        <v>46</v>
      </c>
      <c r="C9" s="201"/>
    </row>
    <row r="10" s="13" customFormat="1" ht="32.1" customHeight="1" spans="2:3">
      <c r="B10" s="208" t="s">
        <v>47</v>
      </c>
      <c r="C10" s="201"/>
    </row>
    <row r="11" s="13" customFormat="1" ht="32.1" customHeight="1" spans="2:3">
      <c r="B11" s="208" t="s">
        <v>48</v>
      </c>
      <c r="C11" s="201"/>
    </row>
    <row r="12" s="13" customFormat="1" ht="32.1" customHeight="1" spans="2:3">
      <c r="B12" s="208" t="s">
        <v>49</v>
      </c>
      <c r="C12" s="201">
        <v>5962.9</v>
      </c>
    </row>
    <row r="13" s="13" customFormat="1" ht="32.1" customHeight="1" spans="2:3">
      <c r="B13" s="37"/>
      <c r="C13" s="201"/>
    </row>
    <row r="14" s="13" customFormat="1" ht="32.1" customHeight="1" spans="2:3">
      <c r="B14" s="87" t="s">
        <v>38</v>
      </c>
      <c r="C14" s="203">
        <f>SUM(C6:C12)</f>
        <v>57099.01</v>
      </c>
    </row>
  </sheetData>
  <mergeCells count="4">
    <mergeCell ref="B1:H1"/>
    <mergeCell ref="B2:C2"/>
    <mergeCell ref="B4:B5"/>
    <mergeCell ref="C4:C5"/>
  </mergeCells>
  <printOptions horizontalCentered="1"/>
  <pageMargins left="0.393055555555556" right="0.393055555555556" top="0.747916666666667" bottom="0.747916666666667" header="0.313888888888889" footer="0.313888888888889"/>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C30"/>
  <sheetViews>
    <sheetView tabSelected="1" workbookViewId="0">
      <selection activeCell="L14" sqref="L14"/>
    </sheetView>
  </sheetViews>
  <sheetFormatPr defaultColWidth="8" defaultRowHeight="14.25" customHeight="1" outlineLevelCol="2"/>
  <cols>
    <col min="1" max="1" width="5" customWidth="1"/>
    <col min="2" max="2" width="37.5" style="13" customWidth="1"/>
    <col min="3" max="3" width="35.5" style="13" customWidth="1"/>
    <col min="4" max="16383" width="8" style="13"/>
  </cols>
  <sheetData>
    <row r="1" s="13" customFormat="1" ht="12" spans="2:2">
      <c r="B1" s="14"/>
    </row>
    <row r="2" s="13" customFormat="1" ht="40.5" customHeight="1" spans="2:3">
      <c r="B2" s="1" t="s">
        <v>50</v>
      </c>
      <c r="C2" s="1"/>
    </row>
    <row r="3" s="13" customFormat="1" ht="19.5" customHeight="1" spans="2:3">
      <c r="B3" s="7" t="s">
        <v>1</v>
      </c>
      <c r="C3" s="43" t="s">
        <v>2</v>
      </c>
    </row>
    <row r="4" s="13" customFormat="1" ht="27.95" customHeight="1" spans="2:3">
      <c r="B4" s="18" t="s">
        <v>7</v>
      </c>
      <c r="C4" s="18" t="s">
        <v>42</v>
      </c>
    </row>
    <row r="5" s="13" customFormat="1" ht="27.95" customHeight="1" spans="2:3">
      <c r="B5" s="18"/>
      <c r="C5" s="18"/>
    </row>
    <row r="6" s="13" customFormat="1" ht="24" customHeight="1" spans="2:3">
      <c r="B6" s="204" t="s">
        <v>9</v>
      </c>
      <c r="C6" s="201">
        <v>0.19</v>
      </c>
    </row>
    <row r="7" s="13" customFormat="1" ht="24" customHeight="1" spans="2:3">
      <c r="B7" s="204" t="s">
        <v>11</v>
      </c>
      <c r="C7" s="201"/>
    </row>
    <row r="8" s="13" customFormat="1" ht="24" customHeight="1" spans="2:3">
      <c r="B8" s="204" t="s">
        <v>13</v>
      </c>
      <c r="C8" s="201"/>
    </row>
    <row r="9" s="13" customFormat="1" ht="24" customHeight="1" spans="2:3">
      <c r="B9" s="204" t="s">
        <v>15</v>
      </c>
      <c r="C9" s="201"/>
    </row>
    <row r="10" s="13" customFormat="1" ht="24" customHeight="1" spans="2:3">
      <c r="B10" s="204" t="s">
        <v>17</v>
      </c>
      <c r="C10" s="201">
        <v>40280</v>
      </c>
    </row>
    <row r="11" s="13" customFormat="1" ht="24" customHeight="1" spans="2:3">
      <c r="B11" s="204" t="s">
        <v>19</v>
      </c>
      <c r="C11" s="201"/>
    </row>
    <row r="12" s="13" customFormat="1" ht="24" customHeight="1" spans="2:3">
      <c r="B12" s="204" t="s">
        <v>21</v>
      </c>
      <c r="C12" s="201"/>
    </row>
    <row r="13" s="13" customFormat="1" ht="24" customHeight="1" spans="2:3">
      <c r="B13" s="204" t="s">
        <v>22</v>
      </c>
      <c r="C13" s="201">
        <v>7012.53</v>
      </c>
    </row>
    <row r="14" s="13" customFormat="1" ht="24" customHeight="1" spans="2:3">
      <c r="B14" s="204" t="s">
        <v>23</v>
      </c>
      <c r="C14" s="201">
        <v>5599.18</v>
      </c>
    </row>
    <row r="15" s="13" customFormat="1" ht="24" customHeight="1" spans="2:3">
      <c r="B15" s="204" t="s">
        <v>24</v>
      </c>
      <c r="C15" s="201"/>
    </row>
    <row r="16" s="13" customFormat="1" ht="24" customHeight="1" spans="2:3">
      <c r="B16" s="204" t="s">
        <v>25</v>
      </c>
      <c r="C16" s="201"/>
    </row>
    <row r="17" s="13" customFormat="1" ht="24" customHeight="1" spans="2:3">
      <c r="B17" s="204" t="s">
        <v>26</v>
      </c>
      <c r="C17" s="201">
        <v>1.77</v>
      </c>
    </row>
    <row r="18" s="13" customFormat="1" ht="24" customHeight="1" spans="2:3">
      <c r="B18" s="204" t="s">
        <v>27</v>
      </c>
      <c r="C18" s="201"/>
    </row>
    <row r="19" s="13" customFormat="1" ht="24" customHeight="1" spans="2:3">
      <c r="B19" s="205" t="s">
        <v>28</v>
      </c>
      <c r="C19" s="201"/>
    </row>
    <row r="20" s="13" customFormat="1" ht="24" customHeight="1" spans="2:3">
      <c r="B20" s="205" t="s">
        <v>29</v>
      </c>
      <c r="C20" s="201"/>
    </row>
    <row r="21" s="13" customFormat="1" ht="24" customHeight="1" spans="2:3">
      <c r="B21" s="205" t="s">
        <v>30</v>
      </c>
      <c r="C21" s="201"/>
    </row>
    <row r="22" s="13" customFormat="1" ht="24" customHeight="1" spans="2:3">
      <c r="B22" s="205" t="s">
        <v>31</v>
      </c>
      <c r="C22" s="201"/>
    </row>
    <row r="23" s="13" customFormat="1" ht="24" customHeight="1" spans="2:3">
      <c r="B23" s="205" t="s">
        <v>32</v>
      </c>
      <c r="C23" s="201"/>
    </row>
    <row r="24" s="13" customFormat="1" ht="24" customHeight="1" spans="2:3">
      <c r="B24" s="205" t="s">
        <v>33</v>
      </c>
      <c r="C24" s="201">
        <v>4205.34</v>
      </c>
    </row>
    <row r="25" s="13" customFormat="1" ht="24" customHeight="1" spans="2:3">
      <c r="B25" s="205" t="s">
        <v>34</v>
      </c>
      <c r="C25" s="201"/>
    </row>
    <row r="26" s="13" customFormat="1" ht="24" customHeight="1" spans="2:3">
      <c r="B26" s="205" t="s">
        <v>35</v>
      </c>
      <c r="C26" s="201"/>
    </row>
    <row r="27" s="13" customFormat="1" ht="24" customHeight="1" spans="2:3">
      <c r="B27" s="205" t="s">
        <v>36</v>
      </c>
      <c r="C27" s="201"/>
    </row>
    <row r="28" s="13" customFormat="1" ht="24" customHeight="1" spans="2:3">
      <c r="B28" s="205" t="s">
        <v>37</v>
      </c>
      <c r="C28" s="201"/>
    </row>
    <row r="29" s="13" customFormat="1" ht="24" customHeight="1" spans="2:3">
      <c r="B29" s="87" t="s">
        <v>39</v>
      </c>
      <c r="C29" s="203">
        <f>SUM(C6:C28)</f>
        <v>57099.01</v>
      </c>
    </row>
    <row r="30" s="13" customFormat="1" ht="29.25" customHeight="1"/>
  </sheetData>
  <mergeCells count="3">
    <mergeCell ref="B2:C2"/>
    <mergeCell ref="B4:B5"/>
    <mergeCell ref="C4:C5"/>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2"/>
  <sheetViews>
    <sheetView showGridLines="0" workbookViewId="0">
      <selection activeCell="A3" sqref="A3"/>
    </sheetView>
  </sheetViews>
  <sheetFormatPr defaultColWidth="8" defaultRowHeight="14.25" customHeight="1" outlineLevelCol="3"/>
  <cols>
    <col min="1" max="1" width="35.5" style="3" customWidth="1"/>
    <col min="2" max="2" width="34" style="3" customWidth="1"/>
    <col min="3" max="3" width="42.5" style="3" customWidth="1"/>
    <col min="4" max="4" width="31.875" style="3" customWidth="1"/>
    <col min="5" max="16384" width="8" style="3"/>
  </cols>
  <sheetData>
    <row r="1" ht="13.5" spans="1:3">
      <c r="A1" s="193"/>
      <c r="B1" s="193"/>
      <c r="C1" s="193"/>
    </row>
    <row r="2" ht="33" customHeight="1" spans="1:4">
      <c r="A2" s="1" t="s">
        <v>51</v>
      </c>
      <c r="B2" s="1"/>
      <c r="C2" s="1"/>
      <c r="D2" s="1"/>
    </row>
    <row r="3" ht="13.5" spans="1:4">
      <c r="A3" s="7" t="s">
        <v>1</v>
      </c>
      <c r="B3" s="194"/>
      <c r="C3" s="194"/>
      <c r="D3" s="43" t="s">
        <v>2</v>
      </c>
    </row>
    <row r="4" ht="26.1" customHeight="1" spans="1:4">
      <c r="A4" s="195" t="s">
        <v>3</v>
      </c>
      <c r="B4" s="195"/>
      <c r="C4" s="195" t="s">
        <v>4</v>
      </c>
      <c r="D4" s="195"/>
    </row>
    <row r="5" ht="26.1" customHeight="1" spans="1:4">
      <c r="A5" s="195" t="s">
        <v>5</v>
      </c>
      <c r="B5" s="196" t="s">
        <v>6</v>
      </c>
      <c r="C5" s="195" t="s">
        <v>52</v>
      </c>
      <c r="D5" s="196" t="s">
        <v>6</v>
      </c>
    </row>
    <row r="6" ht="26.1" customHeight="1" spans="1:4">
      <c r="A6" s="195"/>
      <c r="B6" s="196"/>
      <c r="C6" s="195"/>
      <c r="D6" s="196"/>
    </row>
    <row r="7" ht="26.1" customHeight="1" spans="1:4">
      <c r="A7" s="197" t="s">
        <v>53</v>
      </c>
      <c r="B7" s="198">
        <f>B8+B15+B16</f>
        <v>51136.11</v>
      </c>
      <c r="C7" s="199" t="s">
        <v>54</v>
      </c>
      <c r="D7" s="198">
        <f>SUM(D8:D30)</f>
        <v>57099.01</v>
      </c>
    </row>
    <row r="8" ht="26.1" customHeight="1" spans="1:4">
      <c r="A8" s="197" t="s">
        <v>55</v>
      </c>
      <c r="B8" s="198">
        <f>SUM(B9:B14)</f>
        <v>51136.11</v>
      </c>
      <c r="C8" s="200" t="s">
        <v>56</v>
      </c>
      <c r="D8" s="201">
        <v>0.19</v>
      </c>
    </row>
    <row r="9" ht="26.1" customHeight="1" spans="1:4">
      <c r="A9" s="197" t="s">
        <v>57</v>
      </c>
      <c r="B9" s="201">
        <v>51136.11</v>
      </c>
      <c r="C9" s="200" t="s">
        <v>58</v>
      </c>
      <c r="D9" s="201"/>
    </row>
    <row r="10" ht="26.1" customHeight="1" spans="1:4">
      <c r="A10" s="197" t="s">
        <v>59</v>
      </c>
      <c r="B10" s="198"/>
      <c r="C10" s="200" t="s">
        <v>60</v>
      </c>
      <c r="D10" s="201"/>
    </row>
    <row r="11" ht="26.1" customHeight="1" spans="1:4">
      <c r="A11" s="197" t="s">
        <v>61</v>
      </c>
      <c r="B11" s="198"/>
      <c r="C11" s="200" t="s">
        <v>62</v>
      </c>
      <c r="D11" s="201"/>
    </row>
    <row r="12" ht="26.1" customHeight="1" spans="1:4">
      <c r="A12" s="197" t="s">
        <v>63</v>
      </c>
      <c r="B12" s="198"/>
      <c r="C12" s="200" t="s">
        <v>64</v>
      </c>
      <c r="D12" s="201">
        <v>40280</v>
      </c>
    </row>
    <row r="13" ht="26.1" customHeight="1" spans="1:4">
      <c r="A13" s="197" t="s">
        <v>65</v>
      </c>
      <c r="B13" s="198"/>
      <c r="C13" s="200" t="s">
        <v>66</v>
      </c>
      <c r="D13" s="201"/>
    </row>
    <row r="14" ht="26.1" customHeight="1" spans="1:4">
      <c r="A14" s="197" t="s">
        <v>67</v>
      </c>
      <c r="B14" s="198"/>
      <c r="C14" s="200" t="s">
        <v>68</v>
      </c>
      <c r="D14" s="201"/>
    </row>
    <row r="15" ht="26.1" customHeight="1" spans="1:4">
      <c r="A15" s="197" t="s">
        <v>69</v>
      </c>
      <c r="B15" s="199"/>
      <c r="C15" s="200" t="s">
        <v>70</v>
      </c>
      <c r="D15" s="201">
        <v>7012.53</v>
      </c>
    </row>
    <row r="16" ht="26.1" customHeight="1" spans="1:4">
      <c r="A16" s="197" t="s">
        <v>71</v>
      </c>
      <c r="B16" s="198"/>
      <c r="C16" s="200" t="s">
        <v>72</v>
      </c>
      <c r="D16" s="201">
        <v>5599.18</v>
      </c>
    </row>
    <row r="17" ht="26.1" customHeight="1" spans="1:4">
      <c r="A17" s="197" t="s">
        <v>73</v>
      </c>
      <c r="B17" s="201">
        <v>5962.9</v>
      </c>
      <c r="C17" s="200" t="s">
        <v>74</v>
      </c>
      <c r="D17" s="201"/>
    </row>
    <row r="18" ht="26.1" customHeight="1" spans="1:4">
      <c r="A18" s="197"/>
      <c r="B18" s="198"/>
      <c r="C18" s="200" t="s">
        <v>75</v>
      </c>
      <c r="D18" s="201"/>
    </row>
    <row r="19" ht="26.1" customHeight="1" spans="1:4">
      <c r="A19" s="197"/>
      <c r="B19" s="198"/>
      <c r="C19" s="200" t="s">
        <v>76</v>
      </c>
      <c r="D19" s="201">
        <v>1.77</v>
      </c>
    </row>
    <row r="20" ht="26.1" customHeight="1" spans="1:4">
      <c r="A20" s="197"/>
      <c r="B20" s="198"/>
      <c r="C20" s="200" t="s">
        <v>77</v>
      </c>
      <c r="D20" s="201"/>
    </row>
    <row r="21" ht="26.1" customHeight="1" spans="1:4">
      <c r="A21" s="197"/>
      <c r="B21" s="198"/>
      <c r="C21" s="197" t="s">
        <v>78</v>
      </c>
      <c r="D21" s="201"/>
    </row>
    <row r="22" ht="26.1" customHeight="1" spans="1:4">
      <c r="A22" s="197"/>
      <c r="B22" s="202"/>
      <c r="C22" s="197" t="s">
        <v>79</v>
      </c>
      <c r="D22" s="201"/>
    </row>
    <row r="23" ht="26.1" customHeight="1" spans="1:4">
      <c r="A23" s="197"/>
      <c r="B23" s="202"/>
      <c r="C23" s="197" t="s">
        <v>80</v>
      </c>
      <c r="D23" s="201"/>
    </row>
    <row r="24" ht="26.1" customHeight="1" spans="1:4">
      <c r="A24" s="197"/>
      <c r="B24" s="202"/>
      <c r="C24" s="197" t="s">
        <v>81</v>
      </c>
      <c r="D24" s="201"/>
    </row>
    <row r="25" ht="26.1" customHeight="1" spans="1:4">
      <c r="A25" s="199"/>
      <c r="B25" s="202"/>
      <c r="C25" s="197" t="s">
        <v>82</v>
      </c>
      <c r="D25" s="201"/>
    </row>
    <row r="26" ht="26.1" customHeight="1" spans="1:4">
      <c r="A26" s="200"/>
      <c r="B26" s="202"/>
      <c r="C26" s="197" t="s">
        <v>83</v>
      </c>
      <c r="D26" s="201">
        <v>4205.34</v>
      </c>
    </row>
    <row r="27" ht="26.1" customHeight="1" spans="1:4">
      <c r="A27" s="199"/>
      <c r="B27" s="202"/>
      <c r="C27" s="197" t="s">
        <v>84</v>
      </c>
      <c r="D27" s="201"/>
    </row>
    <row r="28" ht="26.1" customHeight="1" spans="1:4">
      <c r="A28" s="199"/>
      <c r="B28" s="202"/>
      <c r="C28" s="197" t="s">
        <v>85</v>
      </c>
      <c r="D28" s="201"/>
    </row>
    <row r="29" ht="26.1" customHeight="1" spans="1:4">
      <c r="A29" s="200"/>
      <c r="B29" s="202"/>
      <c r="C29" s="197" t="s">
        <v>86</v>
      </c>
      <c r="D29" s="201"/>
    </row>
    <row r="30" ht="26.1" customHeight="1" spans="1:4">
      <c r="A30" s="200"/>
      <c r="B30" s="202"/>
      <c r="C30" s="197" t="s">
        <v>87</v>
      </c>
      <c r="D30" s="201"/>
    </row>
    <row r="31" ht="26.1" customHeight="1" spans="1:4">
      <c r="A31" s="200"/>
      <c r="B31" s="202"/>
      <c r="C31" s="197" t="s">
        <v>88</v>
      </c>
      <c r="D31" s="198"/>
    </row>
    <row r="32" ht="26.1" customHeight="1" spans="1:4">
      <c r="A32" s="87" t="s">
        <v>38</v>
      </c>
      <c r="B32" s="203">
        <f>B7+B17</f>
        <v>57099.01</v>
      </c>
      <c r="C32" s="87" t="s">
        <v>39</v>
      </c>
      <c r="D32" s="203">
        <f>D7+D31</f>
        <v>57099.01</v>
      </c>
    </row>
  </sheetData>
  <mergeCells count="7">
    <mergeCell ref="A2:D2"/>
    <mergeCell ref="A4:B4"/>
    <mergeCell ref="C4:D4"/>
    <mergeCell ref="A5:A6"/>
    <mergeCell ref="B5:B6"/>
    <mergeCell ref="C5:C6"/>
    <mergeCell ref="D5:D6"/>
  </mergeCells>
  <printOptions horizontalCentered="1"/>
  <pageMargins left="0.590277777777778" right="0.590277777777778" top="0.196527777777778" bottom="0.196527777777778" header="0.196527777777778" footer="0.196527777777778"/>
  <pageSetup paperSize="9" scale="74" orientation="landscape" blackAndWhite="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C42"/>
  <sheetViews>
    <sheetView workbookViewId="0">
      <pane xSplit="4" ySplit="10" topLeftCell="E14" activePane="bottomRight" state="frozenSplit"/>
      <selection/>
      <selection pane="topRight"/>
      <selection pane="bottomLeft"/>
      <selection pane="bottomRight" activeCell="A23" sqref="$A23:$XFD23"/>
    </sheetView>
  </sheetViews>
  <sheetFormatPr defaultColWidth="9" defaultRowHeight="13.5"/>
  <cols>
    <col min="1" max="3" width="6.75" style="139" customWidth="1"/>
    <col min="4" max="4" width="38.5" customWidth="1"/>
    <col min="5" max="5" width="11.75" customWidth="1"/>
    <col min="6" max="6" width="11.5" customWidth="1"/>
    <col min="8" max="8" width="11.375" customWidth="1"/>
    <col min="9" max="9" width="10.625" customWidth="1"/>
  </cols>
  <sheetData>
    <row r="1" ht="21" spans="1:28">
      <c r="A1" s="1" t="s">
        <v>89</v>
      </c>
      <c r="B1" s="1"/>
      <c r="C1" s="1"/>
      <c r="D1" s="1"/>
      <c r="E1" s="1"/>
      <c r="F1" s="1"/>
      <c r="G1" s="1"/>
      <c r="H1" s="1"/>
      <c r="I1" s="1"/>
      <c r="J1" s="1"/>
      <c r="K1" s="1"/>
      <c r="L1" s="1"/>
      <c r="M1" s="1"/>
      <c r="N1" s="1"/>
      <c r="O1" s="1"/>
      <c r="P1" s="1"/>
      <c r="Q1" s="1"/>
      <c r="R1" s="1"/>
      <c r="S1" s="1"/>
      <c r="T1" s="1"/>
      <c r="U1" s="1"/>
      <c r="V1" s="1"/>
      <c r="W1" s="1"/>
      <c r="X1" s="1"/>
      <c r="Y1" s="1"/>
      <c r="Z1" s="1"/>
      <c r="AA1" s="1"/>
      <c r="AB1" s="1"/>
    </row>
    <row r="2" spans="1:28">
      <c r="A2" s="140" t="s">
        <v>1</v>
      </c>
      <c r="B2" s="141"/>
      <c r="C2" s="141"/>
      <c r="D2" s="142"/>
      <c r="E2" s="142"/>
      <c r="F2" s="142"/>
      <c r="G2" s="142"/>
      <c r="H2" s="142"/>
      <c r="I2" s="142"/>
      <c r="J2" s="142"/>
      <c r="K2" s="142"/>
      <c r="L2" s="142"/>
      <c r="M2" s="142"/>
      <c r="N2" s="142"/>
      <c r="O2" s="142"/>
      <c r="P2" s="142"/>
      <c r="Q2" s="142"/>
      <c r="R2" s="142"/>
      <c r="S2" s="142"/>
      <c r="T2" s="142"/>
      <c r="U2" s="142"/>
      <c r="V2" s="142"/>
      <c r="W2" s="142"/>
      <c r="X2" s="142"/>
      <c r="Y2" s="142"/>
      <c r="Z2" s="142"/>
      <c r="AA2" s="142"/>
      <c r="AB2" s="186" t="s">
        <v>41</v>
      </c>
    </row>
    <row r="3" spans="1:28">
      <c r="A3" s="141"/>
      <c r="B3" s="141"/>
      <c r="C3" s="141"/>
      <c r="D3" s="142"/>
      <c r="E3" s="142"/>
      <c r="F3" s="142"/>
      <c r="G3" s="142"/>
      <c r="H3" s="142"/>
      <c r="I3" s="142"/>
      <c r="J3" s="142"/>
      <c r="K3" s="142"/>
      <c r="L3" s="142"/>
      <c r="M3" s="142"/>
      <c r="N3" s="142"/>
      <c r="O3" s="142"/>
      <c r="P3" s="142"/>
      <c r="Q3" s="142"/>
      <c r="R3" s="142"/>
      <c r="S3" s="142"/>
      <c r="T3" s="142"/>
      <c r="U3" s="142"/>
      <c r="V3" s="142"/>
      <c r="W3" s="142"/>
      <c r="X3" s="142"/>
      <c r="Y3" s="142"/>
      <c r="Z3" s="142"/>
      <c r="AA3" s="142"/>
      <c r="AB3" s="142"/>
    </row>
    <row r="4" spans="1:28">
      <c r="A4" s="143" t="s">
        <v>90</v>
      </c>
      <c r="B4" s="144"/>
      <c r="C4" s="145"/>
      <c r="D4" s="146" t="s">
        <v>91</v>
      </c>
      <c r="E4" s="147" t="s">
        <v>92</v>
      </c>
      <c r="F4" s="148"/>
      <c r="G4" s="148"/>
      <c r="H4" s="148"/>
      <c r="I4" s="148"/>
      <c r="J4" s="148"/>
      <c r="K4" s="148"/>
      <c r="L4" s="148"/>
      <c r="M4" s="148"/>
      <c r="N4" s="148"/>
      <c r="O4" s="148"/>
      <c r="P4" s="148"/>
      <c r="Q4" s="148"/>
      <c r="R4" s="148"/>
      <c r="S4" s="148"/>
      <c r="T4" s="148"/>
      <c r="U4" s="148"/>
      <c r="V4" s="148"/>
      <c r="W4" s="148"/>
      <c r="X4" s="148"/>
      <c r="Y4" s="148"/>
      <c r="Z4" s="180"/>
      <c r="AA4" s="147" t="s">
        <v>93</v>
      </c>
      <c r="AB4" s="187"/>
    </row>
    <row r="5" spans="1:28">
      <c r="A5" s="149"/>
      <c r="B5" s="141"/>
      <c r="C5" s="150"/>
      <c r="D5" s="151"/>
      <c r="E5" s="147" t="s">
        <v>94</v>
      </c>
      <c r="F5" s="148"/>
      <c r="G5" s="148"/>
      <c r="H5" s="148"/>
      <c r="I5" s="148"/>
      <c r="J5" s="148"/>
      <c r="K5" s="148"/>
      <c r="L5" s="148"/>
      <c r="M5" s="148"/>
      <c r="N5" s="180"/>
      <c r="O5" s="146" t="s">
        <v>95</v>
      </c>
      <c r="P5" s="146" t="s">
        <v>96</v>
      </c>
      <c r="Q5" s="147" t="s">
        <v>97</v>
      </c>
      <c r="R5" s="148"/>
      <c r="S5" s="148"/>
      <c r="T5" s="148"/>
      <c r="U5" s="148"/>
      <c r="V5" s="148"/>
      <c r="W5" s="148"/>
      <c r="X5" s="148"/>
      <c r="Y5" s="148"/>
      <c r="Z5" s="180"/>
      <c r="AA5" s="188"/>
      <c r="AB5" s="189"/>
    </row>
    <row r="6" spans="1:28">
      <c r="A6" s="152"/>
      <c r="B6" s="153"/>
      <c r="C6" s="154"/>
      <c r="D6" s="151"/>
      <c r="E6" s="146" t="s">
        <v>98</v>
      </c>
      <c r="F6" s="147" t="s">
        <v>99</v>
      </c>
      <c r="G6" s="148"/>
      <c r="H6" s="148"/>
      <c r="I6" s="180"/>
      <c r="J6" s="156" t="s">
        <v>100</v>
      </c>
      <c r="K6" s="181"/>
      <c r="L6" s="181"/>
      <c r="M6" s="157"/>
      <c r="N6" s="146" t="s">
        <v>101</v>
      </c>
      <c r="O6" s="151"/>
      <c r="P6" s="151"/>
      <c r="Q6" s="146" t="s">
        <v>98</v>
      </c>
      <c r="R6" s="147" t="s">
        <v>99</v>
      </c>
      <c r="S6" s="148"/>
      <c r="T6" s="148"/>
      <c r="U6" s="180"/>
      <c r="V6" s="147" t="s">
        <v>100</v>
      </c>
      <c r="W6" s="148"/>
      <c r="X6" s="148"/>
      <c r="Y6" s="180"/>
      <c r="Z6" s="146" t="s">
        <v>101</v>
      </c>
      <c r="AA6" s="146" t="s">
        <v>102</v>
      </c>
      <c r="AB6" s="146" t="s">
        <v>103</v>
      </c>
    </row>
    <row r="7" spans="1:28">
      <c r="A7" s="155" t="s">
        <v>104</v>
      </c>
      <c r="B7" s="155" t="s">
        <v>105</v>
      </c>
      <c r="C7" s="155" t="s">
        <v>106</v>
      </c>
      <c r="D7" s="151"/>
      <c r="E7" s="151"/>
      <c r="F7" s="146" t="s">
        <v>102</v>
      </c>
      <c r="G7" s="156" t="s">
        <v>107</v>
      </c>
      <c r="H7" s="157"/>
      <c r="I7" s="182" t="s">
        <v>108</v>
      </c>
      <c r="J7" s="146" t="s">
        <v>98</v>
      </c>
      <c r="K7" s="146" t="s">
        <v>109</v>
      </c>
      <c r="L7" s="146" t="s">
        <v>110</v>
      </c>
      <c r="M7" s="146" t="s">
        <v>111</v>
      </c>
      <c r="N7" s="151"/>
      <c r="O7" s="151"/>
      <c r="P7" s="151"/>
      <c r="Q7" s="151"/>
      <c r="R7" s="184" t="s">
        <v>102</v>
      </c>
      <c r="S7" s="156" t="s">
        <v>107</v>
      </c>
      <c r="T7" s="157"/>
      <c r="U7" s="182" t="s">
        <v>108</v>
      </c>
      <c r="V7" s="184" t="s">
        <v>102</v>
      </c>
      <c r="W7" s="184" t="s">
        <v>109</v>
      </c>
      <c r="X7" s="184" t="s">
        <v>110</v>
      </c>
      <c r="Y7" s="184" t="s">
        <v>111</v>
      </c>
      <c r="Z7" s="151"/>
      <c r="AA7" s="151"/>
      <c r="AB7" s="151"/>
    </row>
    <row r="8" ht="24" spans="1:28">
      <c r="A8" s="158"/>
      <c r="B8" s="158"/>
      <c r="C8" s="158"/>
      <c r="D8" s="159"/>
      <c r="E8" s="159"/>
      <c r="F8" s="159"/>
      <c r="G8" s="160" t="s">
        <v>112</v>
      </c>
      <c r="H8" s="160" t="s">
        <v>113</v>
      </c>
      <c r="I8" s="183"/>
      <c r="J8" s="159"/>
      <c r="K8" s="159"/>
      <c r="L8" s="159"/>
      <c r="M8" s="159"/>
      <c r="N8" s="159"/>
      <c r="O8" s="159"/>
      <c r="P8" s="159"/>
      <c r="Q8" s="159"/>
      <c r="R8" s="185"/>
      <c r="S8" s="160" t="s">
        <v>112</v>
      </c>
      <c r="T8" s="160" t="s">
        <v>113</v>
      </c>
      <c r="U8" s="183"/>
      <c r="V8" s="185"/>
      <c r="W8" s="185"/>
      <c r="X8" s="185"/>
      <c r="Y8" s="185"/>
      <c r="Z8" s="159"/>
      <c r="AA8" s="159"/>
      <c r="AB8" s="159"/>
    </row>
    <row r="9" spans="1:28">
      <c r="A9" s="155" t="s">
        <v>114</v>
      </c>
      <c r="B9" s="155" t="s">
        <v>115</v>
      </c>
      <c r="C9" s="155" t="s">
        <v>116</v>
      </c>
      <c r="D9" s="146" t="s">
        <v>117</v>
      </c>
      <c r="E9" s="146" t="s">
        <v>118</v>
      </c>
      <c r="F9" s="146" t="s">
        <v>119</v>
      </c>
      <c r="G9" s="146" t="s">
        <v>120</v>
      </c>
      <c r="H9" s="146" t="s">
        <v>121</v>
      </c>
      <c r="I9" s="146" t="s">
        <v>122</v>
      </c>
      <c r="J9" s="146" t="s">
        <v>123</v>
      </c>
      <c r="K9" s="146" t="s">
        <v>124</v>
      </c>
      <c r="L9" s="146" t="s">
        <v>125</v>
      </c>
      <c r="M9" s="146" t="s">
        <v>126</v>
      </c>
      <c r="N9" s="146" t="s">
        <v>127</v>
      </c>
      <c r="O9" s="146" t="s">
        <v>128</v>
      </c>
      <c r="P9" s="146" t="s">
        <v>129</v>
      </c>
      <c r="Q9" s="146" t="s">
        <v>130</v>
      </c>
      <c r="R9" s="146" t="s">
        <v>131</v>
      </c>
      <c r="S9" s="146" t="s">
        <v>132</v>
      </c>
      <c r="T9" s="146" t="s">
        <v>133</v>
      </c>
      <c r="U9" s="146" t="s">
        <v>134</v>
      </c>
      <c r="V9" s="146" t="s">
        <v>135</v>
      </c>
      <c r="W9" s="146" t="s">
        <v>136</v>
      </c>
      <c r="X9" s="146" t="s">
        <v>137</v>
      </c>
      <c r="Y9" s="146" t="s">
        <v>138</v>
      </c>
      <c r="Z9" s="146" t="s">
        <v>139</v>
      </c>
      <c r="AA9" s="146" t="s">
        <v>140</v>
      </c>
      <c r="AB9" s="146" t="s">
        <v>141</v>
      </c>
    </row>
    <row r="10" s="91" customFormat="1" ht="24" customHeight="1" spans="1:28">
      <c r="A10" s="161"/>
      <c r="B10" s="161"/>
      <c r="C10" s="161"/>
      <c r="D10" s="162" t="s">
        <v>98</v>
      </c>
      <c r="E10" s="163">
        <f>E11+E13+E28+E33+E38+E40</f>
        <v>51687.17</v>
      </c>
      <c r="F10" s="163">
        <f t="shared" ref="F10:AB10" si="0">F11+F13+F28+F33+F38+F40</f>
        <v>43794.08</v>
      </c>
      <c r="G10" s="163">
        <f t="shared" si="0"/>
        <v>182.56</v>
      </c>
      <c r="H10" s="163">
        <f t="shared" si="0"/>
        <v>31056.56</v>
      </c>
      <c r="I10" s="163">
        <f t="shared" si="0"/>
        <v>12554.96</v>
      </c>
      <c r="J10" s="163">
        <f t="shared" si="0"/>
        <v>3052.37</v>
      </c>
      <c r="K10" s="163">
        <f t="shared" si="0"/>
        <v>0.56</v>
      </c>
      <c r="L10" s="163">
        <f t="shared" si="0"/>
        <v>2</v>
      </c>
      <c r="M10" s="163">
        <f t="shared" si="0"/>
        <v>0</v>
      </c>
      <c r="N10" s="163">
        <f t="shared" si="0"/>
        <v>4840.72</v>
      </c>
      <c r="O10" s="163">
        <f t="shared" si="0"/>
        <v>0</v>
      </c>
      <c r="P10" s="163">
        <f t="shared" si="0"/>
        <v>0</v>
      </c>
      <c r="Q10" s="163">
        <f t="shared" si="0"/>
        <v>0</v>
      </c>
      <c r="R10" s="163">
        <f t="shared" si="0"/>
        <v>0</v>
      </c>
      <c r="S10" s="163">
        <f t="shared" si="0"/>
        <v>0</v>
      </c>
      <c r="T10" s="163">
        <f t="shared" si="0"/>
        <v>0</v>
      </c>
      <c r="U10" s="163">
        <f t="shared" si="0"/>
        <v>0</v>
      </c>
      <c r="V10" s="163">
        <f t="shared" si="0"/>
        <v>0</v>
      </c>
      <c r="W10" s="163">
        <f t="shared" si="0"/>
        <v>0</v>
      </c>
      <c r="X10" s="163">
        <f t="shared" si="0"/>
        <v>0</v>
      </c>
      <c r="Y10" s="163">
        <f t="shared" si="0"/>
        <v>0</v>
      </c>
      <c r="Z10" s="163">
        <f t="shared" si="0"/>
        <v>0</v>
      </c>
      <c r="AA10" s="163">
        <f t="shared" si="0"/>
        <v>5411.84</v>
      </c>
      <c r="AB10" s="163">
        <f t="shared" si="0"/>
        <v>5411.84</v>
      </c>
    </row>
    <row r="11" s="91" customFormat="1" ht="24" customHeight="1" spans="1:28">
      <c r="A11" s="161">
        <v>201</v>
      </c>
      <c r="B11" s="161"/>
      <c r="C11" s="161"/>
      <c r="D11" s="164" t="s">
        <v>142</v>
      </c>
      <c r="E11" s="163">
        <f>E12</f>
        <v>0.19</v>
      </c>
      <c r="F11" s="163">
        <f t="shared" ref="F11:AB11" si="1">F12</f>
        <v>0</v>
      </c>
      <c r="G11" s="163">
        <f t="shared" si="1"/>
        <v>0</v>
      </c>
      <c r="H11" s="163">
        <f t="shared" si="1"/>
        <v>0</v>
      </c>
      <c r="I11" s="163">
        <f t="shared" si="1"/>
        <v>0</v>
      </c>
      <c r="J11" s="163">
        <f t="shared" si="1"/>
        <v>0</v>
      </c>
      <c r="K11" s="163">
        <f t="shared" si="1"/>
        <v>0</v>
      </c>
      <c r="L11" s="163">
        <f t="shared" si="1"/>
        <v>0</v>
      </c>
      <c r="M11" s="163">
        <f t="shared" si="1"/>
        <v>0</v>
      </c>
      <c r="N11" s="163">
        <f t="shared" si="1"/>
        <v>0.19</v>
      </c>
      <c r="O11" s="163">
        <f t="shared" si="1"/>
        <v>0</v>
      </c>
      <c r="P11" s="163">
        <f t="shared" si="1"/>
        <v>0</v>
      </c>
      <c r="Q11" s="163">
        <f t="shared" si="1"/>
        <v>0</v>
      </c>
      <c r="R11" s="163">
        <f t="shared" si="1"/>
        <v>0</v>
      </c>
      <c r="S11" s="163">
        <f t="shared" si="1"/>
        <v>0</v>
      </c>
      <c r="T11" s="163">
        <f t="shared" si="1"/>
        <v>0</v>
      </c>
      <c r="U11" s="163">
        <f t="shared" si="1"/>
        <v>0</v>
      </c>
      <c r="V11" s="163">
        <f t="shared" si="1"/>
        <v>0</v>
      </c>
      <c r="W11" s="163">
        <f t="shared" si="1"/>
        <v>0</v>
      </c>
      <c r="X11" s="163">
        <f t="shared" si="1"/>
        <v>0</v>
      </c>
      <c r="Y11" s="163">
        <f t="shared" si="1"/>
        <v>0</v>
      </c>
      <c r="Z11" s="163">
        <f t="shared" si="1"/>
        <v>0</v>
      </c>
      <c r="AA11" s="163">
        <f t="shared" si="1"/>
        <v>0</v>
      </c>
      <c r="AB11" s="163">
        <f t="shared" si="1"/>
        <v>0</v>
      </c>
    </row>
    <row r="12" s="137" customFormat="1" ht="24" customHeight="1" spans="1:28">
      <c r="A12" s="165">
        <v>201</v>
      </c>
      <c r="B12" s="165">
        <v>99</v>
      </c>
      <c r="C12" s="165">
        <v>99</v>
      </c>
      <c r="D12" s="166" t="s">
        <v>143</v>
      </c>
      <c r="E12" s="167">
        <f>F12+J12+N12</f>
        <v>0.19</v>
      </c>
      <c r="F12" s="167">
        <f>G12+H12+I12</f>
        <v>0</v>
      </c>
      <c r="G12" s="167"/>
      <c r="H12" s="167"/>
      <c r="I12" s="167"/>
      <c r="J12" s="167"/>
      <c r="K12" s="167"/>
      <c r="L12" s="167"/>
      <c r="M12" s="167"/>
      <c r="N12" s="167">
        <v>0.19</v>
      </c>
      <c r="O12" s="167"/>
      <c r="P12" s="167"/>
      <c r="Q12" s="167"/>
      <c r="R12" s="167"/>
      <c r="S12" s="167"/>
      <c r="T12" s="167"/>
      <c r="U12" s="167"/>
      <c r="V12" s="167"/>
      <c r="W12" s="167"/>
      <c r="X12" s="167"/>
      <c r="Y12" s="167"/>
      <c r="Z12" s="167"/>
      <c r="AA12" s="167"/>
      <c r="AB12" s="167"/>
    </row>
    <row r="13" s="91" customFormat="1" ht="24" customHeight="1" spans="1:29">
      <c r="A13" s="168" t="s">
        <v>144</v>
      </c>
      <c r="B13" s="168"/>
      <c r="C13" s="168"/>
      <c r="D13" s="169" t="s">
        <v>145</v>
      </c>
      <c r="E13" s="170">
        <f>SUM(E14:E27)</f>
        <v>34869.93</v>
      </c>
      <c r="F13" s="170">
        <f t="shared" ref="F13:AB13" si="2">SUM(F14:F27)</f>
        <v>31264.63</v>
      </c>
      <c r="G13" s="170">
        <f t="shared" si="2"/>
        <v>182.56</v>
      </c>
      <c r="H13" s="170">
        <f t="shared" si="2"/>
        <v>31056.26</v>
      </c>
      <c r="I13" s="170">
        <f t="shared" si="2"/>
        <v>25.81</v>
      </c>
      <c r="J13" s="170">
        <f t="shared" si="2"/>
        <v>3052.37</v>
      </c>
      <c r="K13" s="170">
        <f t="shared" si="2"/>
        <v>0.56</v>
      </c>
      <c r="L13" s="170">
        <f t="shared" si="2"/>
        <v>2</v>
      </c>
      <c r="M13" s="170">
        <f t="shared" si="2"/>
        <v>0</v>
      </c>
      <c r="N13" s="170">
        <f t="shared" si="2"/>
        <v>552.93</v>
      </c>
      <c r="O13" s="170">
        <f t="shared" si="2"/>
        <v>0</v>
      </c>
      <c r="P13" s="170">
        <f t="shared" si="2"/>
        <v>0</v>
      </c>
      <c r="Q13" s="170">
        <f t="shared" si="2"/>
        <v>0</v>
      </c>
      <c r="R13" s="170">
        <f t="shared" si="2"/>
        <v>0</v>
      </c>
      <c r="S13" s="170">
        <f t="shared" si="2"/>
        <v>0</v>
      </c>
      <c r="T13" s="170">
        <f t="shared" si="2"/>
        <v>0</v>
      </c>
      <c r="U13" s="170">
        <f t="shared" si="2"/>
        <v>0</v>
      </c>
      <c r="V13" s="170">
        <f t="shared" si="2"/>
        <v>0</v>
      </c>
      <c r="W13" s="170">
        <f t="shared" si="2"/>
        <v>0</v>
      </c>
      <c r="X13" s="170">
        <f t="shared" si="2"/>
        <v>0</v>
      </c>
      <c r="Y13" s="170">
        <f t="shared" si="2"/>
        <v>0</v>
      </c>
      <c r="Z13" s="170">
        <f t="shared" si="2"/>
        <v>0</v>
      </c>
      <c r="AA13" s="170">
        <f t="shared" si="2"/>
        <v>5410.07</v>
      </c>
      <c r="AB13" s="170">
        <f t="shared" si="2"/>
        <v>5410.07</v>
      </c>
      <c r="AC13" s="190"/>
    </row>
    <row r="14" ht="24" customHeight="1" spans="1:29">
      <c r="A14" s="171" t="s">
        <v>146</v>
      </c>
      <c r="B14" s="171" t="s">
        <v>147</v>
      </c>
      <c r="C14" s="171" t="s">
        <v>147</v>
      </c>
      <c r="D14" s="172" t="s">
        <v>148</v>
      </c>
      <c r="E14" s="167">
        <f t="shared" ref="E14:E27" si="3">F14+J14+N14</f>
        <v>206.39</v>
      </c>
      <c r="F14" s="167">
        <f t="shared" ref="F14:F27" si="4">G14+H14+I14</f>
        <v>182.56</v>
      </c>
      <c r="G14" s="173">
        <v>182.56</v>
      </c>
      <c r="H14" s="173"/>
      <c r="I14" s="173"/>
      <c r="J14" s="173">
        <v>18.33</v>
      </c>
      <c r="K14" s="173">
        <v>0.56</v>
      </c>
      <c r="L14" s="173">
        <v>2</v>
      </c>
      <c r="M14" s="173"/>
      <c r="N14" s="173">
        <v>5.5</v>
      </c>
      <c r="O14" s="173"/>
      <c r="P14" s="173"/>
      <c r="Q14" s="173"/>
      <c r="R14" s="173"/>
      <c r="S14" s="173"/>
      <c r="T14" s="173"/>
      <c r="U14" s="173"/>
      <c r="V14" s="173"/>
      <c r="W14" s="173"/>
      <c r="X14" s="173"/>
      <c r="Y14" s="173"/>
      <c r="Z14" s="173"/>
      <c r="AA14" s="173">
        <v>0</v>
      </c>
      <c r="AB14" s="173"/>
      <c r="AC14" s="191"/>
    </row>
    <row r="15" ht="24" customHeight="1" spans="1:29">
      <c r="A15" s="174" t="s">
        <v>144</v>
      </c>
      <c r="B15" s="174" t="s">
        <v>149</v>
      </c>
      <c r="C15" s="174" t="s">
        <v>150</v>
      </c>
      <c r="D15" s="175" t="s">
        <v>151</v>
      </c>
      <c r="E15" s="167">
        <f t="shared" si="3"/>
        <v>1023.19</v>
      </c>
      <c r="F15" s="167">
        <f t="shared" si="4"/>
        <v>833.34</v>
      </c>
      <c r="G15" s="173"/>
      <c r="H15" s="173">
        <v>833.34</v>
      </c>
      <c r="I15" s="173"/>
      <c r="J15" s="173">
        <v>189.83</v>
      </c>
      <c r="K15" s="173"/>
      <c r="L15" s="173"/>
      <c r="M15" s="173"/>
      <c r="N15" s="173">
        <v>0.02</v>
      </c>
      <c r="O15" s="173"/>
      <c r="P15" s="173"/>
      <c r="Q15" s="173"/>
      <c r="R15" s="173"/>
      <c r="S15" s="173"/>
      <c r="T15" s="173"/>
      <c r="U15" s="173"/>
      <c r="V15" s="173"/>
      <c r="W15" s="173"/>
      <c r="X15" s="173"/>
      <c r="Y15" s="173"/>
      <c r="Z15" s="173"/>
      <c r="AA15" s="173">
        <v>996.52</v>
      </c>
      <c r="AB15" s="173">
        <v>996.52</v>
      </c>
      <c r="AC15" s="191"/>
    </row>
    <row r="16" ht="24" customHeight="1" spans="1:29">
      <c r="A16" s="174" t="s">
        <v>144</v>
      </c>
      <c r="B16" s="174" t="s">
        <v>149</v>
      </c>
      <c r="C16" s="174" t="s">
        <v>149</v>
      </c>
      <c r="D16" s="175" t="s">
        <v>152</v>
      </c>
      <c r="E16" s="167">
        <f t="shared" si="3"/>
        <v>17918.35</v>
      </c>
      <c r="F16" s="167">
        <f t="shared" si="4"/>
        <v>16716.14</v>
      </c>
      <c r="G16" s="173"/>
      <c r="H16" s="173">
        <v>16691.04</v>
      </c>
      <c r="I16" s="173">
        <v>25.1</v>
      </c>
      <c r="J16" s="173">
        <v>863.06</v>
      </c>
      <c r="K16" s="173"/>
      <c r="L16" s="173"/>
      <c r="M16" s="173"/>
      <c r="N16" s="173">
        <v>339.15</v>
      </c>
      <c r="O16" s="173"/>
      <c r="P16" s="173"/>
      <c r="Q16" s="173"/>
      <c r="R16" s="173"/>
      <c r="S16" s="173"/>
      <c r="T16" s="173"/>
      <c r="U16" s="173"/>
      <c r="V16" s="173"/>
      <c r="W16" s="173"/>
      <c r="X16" s="173"/>
      <c r="Y16" s="173"/>
      <c r="Z16" s="173"/>
      <c r="AA16" s="173">
        <v>1931.7</v>
      </c>
      <c r="AB16" s="173">
        <v>1931.7</v>
      </c>
      <c r="AC16" s="191"/>
    </row>
    <row r="17" ht="24" customHeight="1" spans="1:29">
      <c r="A17" s="174" t="s">
        <v>144</v>
      </c>
      <c r="B17" s="174" t="s">
        <v>149</v>
      </c>
      <c r="C17" s="174" t="s">
        <v>153</v>
      </c>
      <c r="D17" s="175" t="s">
        <v>154</v>
      </c>
      <c r="E17" s="167">
        <f t="shared" si="3"/>
        <v>10273.7</v>
      </c>
      <c r="F17" s="167">
        <f t="shared" si="4"/>
        <v>9596.54</v>
      </c>
      <c r="G17" s="173"/>
      <c r="H17" s="173">
        <v>9596.03</v>
      </c>
      <c r="I17" s="173">
        <v>0.51</v>
      </c>
      <c r="J17" s="173">
        <v>541.87</v>
      </c>
      <c r="K17" s="173"/>
      <c r="L17" s="173"/>
      <c r="M17" s="173"/>
      <c r="N17" s="173">
        <v>135.29</v>
      </c>
      <c r="O17" s="173"/>
      <c r="P17" s="173"/>
      <c r="Q17" s="173"/>
      <c r="R17" s="173"/>
      <c r="S17" s="173"/>
      <c r="T17" s="173"/>
      <c r="U17" s="173"/>
      <c r="V17" s="173"/>
      <c r="W17" s="173"/>
      <c r="X17" s="173"/>
      <c r="Y17" s="173"/>
      <c r="Z17" s="173"/>
      <c r="AA17" s="173">
        <v>1005.49</v>
      </c>
      <c r="AB17" s="173">
        <v>1005.49</v>
      </c>
      <c r="AC17" s="191"/>
    </row>
    <row r="18" ht="24" customHeight="1" spans="1:29">
      <c r="A18" s="174" t="s">
        <v>144</v>
      </c>
      <c r="B18" s="174" t="s">
        <v>149</v>
      </c>
      <c r="C18" s="174" t="s">
        <v>155</v>
      </c>
      <c r="D18" s="175" t="s">
        <v>156</v>
      </c>
      <c r="E18" s="167">
        <f t="shared" si="3"/>
        <v>3300.22</v>
      </c>
      <c r="F18" s="167">
        <f t="shared" si="4"/>
        <v>2288.4</v>
      </c>
      <c r="G18" s="173"/>
      <c r="H18" s="173">
        <v>2288.4</v>
      </c>
      <c r="I18" s="173"/>
      <c r="J18" s="173">
        <v>992.61</v>
      </c>
      <c r="K18" s="173"/>
      <c r="L18" s="173"/>
      <c r="M18" s="173"/>
      <c r="N18" s="173">
        <v>19.21</v>
      </c>
      <c r="O18" s="173"/>
      <c r="P18" s="173"/>
      <c r="Q18" s="173"/>
      <c r="R18" s="173"/>
      <c r="S18" s="173"/>
      <c r="T18" s="173"/>
      <c r="U18" s="173"/>
      <c r="V18" s="173"/>
      <c r="W18" s="173"/>
      <c r="X18" s="173"/>
      <c r="Y18" s="173"/>
      <c r="Z18" s="173"/>
      <c r="AA18" s="173">
        <v>556</v>
      </c>
      <c r="AB18" s="173">
        <v>556</v>
      </c>
      <c r="AC18" s="191"/>
    </row>
    <row r="19" ht="24" customHeight="1" spans="1:29">
      <c r="A19" s="174" t="s">
        <v>144</v>
      </c>
      <c r="B19" s="174" t="s">
        <v>149</v>
      </c>
      <c r="C19" s="174" t="s">
        <v>157</v>
      </c>
      <c r="D19" s="176" t="s">
        <v>158</v>
      </c>
      <c r="E19" s="167">
        <f t="shared" si="3"/>
        <v>27.38</v>
      </c>
      <c r="F19" s="167">
        <f t="shared" si="4"/>
        <v>0</v>
      </c>
      <c r="G19" s="173"/>
      <c r="H19" s="173"/>
      <c r="I19" s="173"/>
      <c r="J19" s="173">
        <v>27.38</v>
      </c>
      <c r="K19" s="173"/>
      <c r="L19" s="173"/>
      <c r="M19" s="173"/>
      <c r="N19" s="173"/>
      <c r="O19" s="173"/>
      <c r="P19" s="173"/>
      <c r="Q19" s="173"/>
      <c r="R19" s="173"/>
      <c r="S19" s="173"/>
      <c r="T19" s="173"/>
      <c r="U19" s="173"/>
      <c r="V19" s="173"/>
      <c r="W19" s="173"/>
      <c r="X19" s="173"/>
      <c r="Y19" s="173"/>
      <c r="Z19" s="173"/>
      <c r="AA19" s="173">
        <v>24.96</v>
      </c>
      <c r="AB19" s="173">
        <v>24.96</v>
      </c>
      <c r="AC19" s="191"/>
    </row>
    <row r="20" ht="24" customHeight="1" spans="1:29">
      <c r="A20" s="174" t="s">
        <v>144</v>
      </c>
      <c r="B20" s="174" t="s">
        <v>153</v>
      </c>
      <c r="C20" s="174" t="s">
        <v>149</v>
      </c>
      <c r="D20" s="176" t="s">
        <v>159</v>
      </c>
      <c r="E20" s="167">
        <f t="shared" si="3"/>
        <v>69.65</v>
      </c>
      <c r="F20" s="167">
        <f t="shared" si="4"/>
        <v>0</v>
      </c>
      <c r="G20" s="173"/>
      <c r="H20" s="173"/>
      <c r="I20" s="173"/>
      <c r="J20" s="173">
        <v>69.65</v>
      </c>
      <c r="K20" s="173"/>
      <c r="L20" s="173"/>
      <c r="M20" s="173"/>
      <c r="N20" s="173"/>
      <c r="O20" s="173"/>
      <c r="P20" s="173"/>
      <c r="Q20" s="173"/>
      <c r="R20" s="173"/>
      <c r="S20" s="173"/>
      <c r="T20" s="173"/>
      <c r="U20" s="173"/>
      <c r="V20" s="173"/>
      <c r="W20" s="173"/>
      <c r="X20" s="173"/>
      <c r="Y20" s="173"/>
      <c r="Z20" s="173"/>
      <c r="AA20" s="173">
        <v>200</v>
      </c>
      <c r="AB20" s="173">
        <v>200</v>
      </c>
      <c r="AC20" s="191"/>
    </row>
    <row r="21" ht="24" customHeight="1" spans="1:29">
      <c r="A21" s="174" t="s">
        <v>144</v>
      </c>
      <c r="B21" s="174" t="s">
        <v>153</v>
      </c>
      <c r="C21" s="174" t="s">
        <v>155</v>
      </c>
      <c r="D21" s="175" t="s">
        <v>160</v>
      </c>
      <c r="E21" s="167">
        <f t="shared" si="3"/>
        <v>1600.84</v>
      </c>
      <c r="F21" s="167">
        <f t="shared" si="4"/>
        <v>1249.37</v>
      </c>
      <c r="G21" s="173"/>
      <c r="H21" s="173">
        <v>1249.37</v>
      </c>
      <c r="I21" s="173"/>
      <c r="J21" s="173">
        <v>301.58</v>
      </c>
      <c r="K21" s="173"/>
      <c r="L21" s="173"/>
      <c r="M21" s="173"/>
      <c r="N21" s="173">
        <v>49.89</v>
      </c>
      <c r="O21" s="173"/>
      <c r="P21" s="173"/>
      <c r="Q21" s="173"/>
      <c r="R21" s="173"/>
      <c r="S21" s="173"/>
      <c r="T21" s="173"/>
      <c r="U21" s="173"/>
      <c r="V21" s="173"/>
      <c r="W21" s="173"/>
      <c r="X21" s="173"/>
      <c r="Y21" s="173"/>
      <c r="Z21" s="173"/>
      <c r="AA21" s="173">
        <v>310.66</v>
      </c>
      <c r="AB21" s="173">
        <v>310.66</v>
      </c>
      <c r="AC21" s="191"/>
    </row>
    <row r="22" ht="24" customHeight="1" spans="1:29">
      <c r="A22" s="174" t="s">
        <v>144</v>
      </c>
      <c r="B22" s="174" t="s">
        <v>161</v>
      </c>
      <c r="C22" s="174" t="s">
        <v>150</v>
      </c>
      <c r="D22" s="175" t="s">
        <v>162</v>
      </c>
      <c r="E22" s="167">
        <f t="shared" si="3"/>
        <v>200.79</v>
      </c>
      <c r="F22" s="167">
        <f t="shared" si="4"/>
        <v>184.53</v>
      </c>
      <c r="G22" s="173"/>
      <c r="H22" s="173">
        <v>184.33</v>
      </c>
      <c r="I22" s="173">
        <v>0.2</v>
      </c>
      <c r="J22" s="173">
        <v>13.26</v>
      </c>
      <c r="K22" s="173"/>
      <c r="L22" s="173"/>
      <c r="M22" s="173"/>
      <c r="N22" s="173">
        <v>3</v>
      </c>
      <c r="O22" s="173"/>
      <c r="P22" s="173"/>
      <c r="Q22" s="173"/>
      <c r="R22" s="173"/>
      <c r="S22" s="173"/>
      <c r="T22" s="173"/>
      <c r="U22" s="173"/>
      <c r="V22" s="173"/>
      <c r="W22" s="173"/>
      <c r="X22" s="173"/>
      <c r="Y22" s="173"/>
      <c r="Z22" s="173"/>
      <c r="AA22" s="173">
        <v>15</v>
      </c>
      <c r="AB22" s="173">
        <v>15</v>
      </c>
      <c r="AC22" s="191"/>
    </row>
    <row r="23" ht="24" customHeight="1" spans="1:29">
      <c r="A23" s="174" t="s">
        <v>144</v>
      </c>
      <c r="B23" s="174" t="s">
        <v>163</v>
      </c>
      <c r="C23" s="174" t="s">
        <v>150</v>
      </c>
      <c r="D23" s="175" t="s">
        <v>164</v>
      </c>
      <c r="E23" s="167">
        <f t="shared" si="3"/>
        <v>235</v>
      </c>
      <c r="F23" s="167">
        <f t="shared" si="4"/>
        <v>213.75</v>
      </c>
      <c r="G23" s="173"/>
      <c r="H23" s="173">
        <v>213.75</v>
      </c>
      <c r="I23" s="173"/>
      <c r="J23" s="173">
        <v>20.38</v>
      </c>
      <c r="K23" s="173"/>
      <c r="L23" s="173"/>
      <c r="M23" s="173"/>
      <c r="N23" s="173">
        <v>0.87</v>
      </c>
      <c r="O23" s="173"/>
      <c r="P23" s="173"/>
      <c r="Q23" s="173"/>
      <c r="R23" s="173"/>
      <c r="S23" s="173"/>
      <c r="T23" s="173"/>
      <c r="U23" s="173"/>
      <c r="V23" s="173"/>
      <c r="W23" s="173"/>
      <c r="X23" s="173"/>
      <c r="Y23" s="173"/>
      <c r="Z23" s="173"/>
      <c r="AA23" s="173">
        <v>0</v>
      </c>
      <c r="AB23" s="173"/>
      <c r="AC23" s="191"/>
    </row>
    <row r="24" ht="24" customHeight="1" spans="1:29">
      <c r="A24" s="174" t="s">
        <v>144</v>
      </c>
      <c r="B24" s="174" t="s">
        <v>165</v>
      </c>
      <c r="C24" s="174" t="s">
        <v>150</v>
      </c>
      <c r="D24" s="175" t="s">
        <v>166</v>
      </c>
      <c r="E24" s="167">
        <f t="shared" si="3"/>
        <v>0</v>
      </c>
      <c r="F24" s="167">
        <f t="shared" si="4"/>
        <v>0</v>
      </c>
      <c r="G24" s="173"/>
      <c r="H24" s="173"/>
      <c r="I24" s="173"/>
      <c r="J24" s="173"/>
      <c r="K24" s="173"/>
      <c r="L24" s="173"/>
      <c r="M24" s="173"/>
      <c r="N24" s="173"/>
      <c r="O24" s="173"/>
      <c r="P24" s="173"/>
      <c r="Q24" s="173"/>
      <c r="R24" s="173"/>
      <c r="S24" s="173"/>
      <c r="T24" s="173"/>
      <c r="U24" s="173"/>
      <c r="V24" s="173"/>
      <c r="W24" s="173"/>
      <c r="X24" s="173"/>
      <c r="Y24" s="173"/>
      <c r="Z24" s="173"/>
      <c r="AA24" s="173">
        <v>217.76</v>
      </c>
      <c r="AB24" s="173">
        <v>217.76</v>
      </c>
      <c r="AC24" s="191"/>
    </row>
    <row r="25" ht="24" customHeight="1" spans="1:29">
      <c r="A25" s="174" t="s">
        <v>144</v>
      </c>
      <c r="B25" s="174" t="s">
        <v>165</v>
      </c>
      <c r="C25" s="174" t="s">
        <v>167</v>
      </c>
      <c r="D25" s="175" t="s">
        <v>168</v>
      </c>
      <c r="E25" s="167">
        <f t="shared" si="3"/>
        <v>0</v>
      </c>
      <c r="F25" s="167">
        <f t="shared" si="4"/>
        <v>0</v>
      </c>
      <c r="G25" s="173"/>
      <c r="H25" s="173"/>
      <c r="I25" s="173"/>
      <c r="J25" s="173"/>
      <c r="K25" s="173"/>
      <c r="L25" s="173"/>
      <c r="M25" s="173"/>
      <c r="N25" s="173"/>
      <c r="O25" s="173"/>
      <c r="P25" s="173"/>
      <c r="Q25" s="173"/>
      <c r="R25" s="173"/>
      <c r="S25" s="173"/>
      <c r="T25" s="173"/>
      <c r="U25" s="173"/>
      <c r="V25" s="173"/>
      <c r="W25" s="173"/>
      <c r="X25" s="173"/>
      <c r="Y25" s="173"/>
      <c r="Z25" s="173"/>
      <c r="AA25" s="173">
        <v>150</v>
      </c>
      <c r="AB25" s="173">
        <v>150</v>
      </c>
      <c r="AC25" s="191"/>
    </row>
    <row r="26" ht="24" customHeight="1" spans="1:29">
      <c r="A26" s="174" t="s">
        <v>144</v>
      </c>
      <c r="B26" s="174" t="s">
        <v>165</v>
      </c>
      <c r="C26" s="174" t="s">
        <v>157</v>
      </c>
      <c r="D26" s="175" t="s">
        <v>169</v>
      </c>
      <c r="E26" s="167">
        <f t="shared" si="3"/>
        <v>14.42</v>
      </c>
      <c r="F26" s="167">
        <f t="shared" si="4"/>
        <v>0</v>
      </c>
      <c r="G26" s="173"/>
      <c r="H26" s="173"/>
      <c r="I26" s="173"/>
      <c r="J26" s="173">
        <v>14.42</v>
      </c>
      <c r="K26" s="173"/>
      <c r="L26" s="173"/>
      <c r="M26" s="173"/>
      <c r="N26" s="173"/>
      <c r="O26" s="173"/>
      <c r="P26" s="173"/>
      <c r="Q26" s="173"/>
      <c r="R26" s="173"/>
      <c r="S26" s="173"/>
      <c r="T26" s="173"/>
      <c r="U26" s="173"/>
      <c r="V26" s="173"/>
      <c r="W26" s="173"/>
      <c r="X26" s="173"/>
      <c r="Y26" s="173"/>
      <c r="Z26" s="173"/>
      <c r="AA26" s="173">
        <v>0</v>
      </c>
      <c r="AB26" s="173"/>
      <c r="AC26" s="191"/>
    </row>
    <row r="27" ht="24" customHeight="1" spans="1:29">
      <c r="A27" s="174" t="s">
        <v>144</v>
      </c>
      <c r="B27" s="174" t="s">
        <v>157</v>
      </c>
      <c r="C27" s="174" t="s">
        <v>157</v>
      </c>
      <c r="D27" s="175" t="s">
        <v>170</v>
      </c>
      <c r="E27" s="167">
        <f t="shared" si="3"/>
        <v>0</v>
      </c>
      <c r="F27" s="167">
        <f t="shared" si="4"/>
        <v>0</v>
      </c>
      <c r="G27" s="173"/>
      <c r="H27" s="173"/>
      <c r="I27" s="173"/>
      <c r="J27" s="173"/>
      <c r="K27" s="173"/>
      <c r="L27" s="173"/>
      <c r="M27" s="173"/>
      <c r="N27" s="173"/>
      <c r="O27" s="173"/>
      <c r="P27" s="173"/>
      <c r="Q27" s="173"/>
      <c r="R27" s="173"/>
      <c r="S27" s="173"/>
      <c r="T27" s="173"/>
      <c r="U27" s="173"/>
      <c r="V27" s="173"/>
      <c r="W27" s="173"/>
      <c r="X27" s="173"/>
      <c r="Y27" s="173"/>
      <c r="Z27" s="173"/>
      <c r="AA27" s="173">
        <v>1.98</v>
      </c>
      <c r="AB27" s="173">
        <v>1.98</v>
      </c>
      <c r="AC27" s="191"/>
    </row>
    <row r="28" s="91" customFormat="1" ht="24" customHeight="1" spans="1:29">
      <c r="A28" s="177" t="s">
        <v>171</v>
      </c>
      <c r="B28" s="177"/>
      <c r="C28" s="177"/>
      <c r="D28" s="169" t="s">
        <v>172</v>
      </c>
      <c r="E28" s="170">
        <f>E29+E30+E31+E32</f>
        <v>7012.53</v>
      </c>
      <c r="F28" s="170">
        <f t="shared" ref="F28:AB28" si="5">F29+F30+F31+F32</f>
        <v>6930.27</v>
      </c>
      <c r="G28" s="170">
        <f t="shared" si="5"/>
        <v>0</v>
      </c>
      <c r="H28" s="170">
        <f t="shared" si="5"/>
        <v>0.3</v>
      </c>
      <c r="I28" s="170">
        <f t="shared" si="5"/>
        <v>6929.97</v>
      </c>
      <c r="J28" s="170">
        <f t="shared" si="5"/>
        <v>0</v>
      </c>
      <c r="K28" s="170">
        <f t="shared" si="5"/>
        <v>0</v>
      </c>
      <c r="L28" s="170">
        <f t="shared" si="5"/>
        <v>0</v>
      </c>
      <c r="M28" s="170">
        <f t="shared" si="5"/>
        <v>0</v>
      </c>
      <c r="N28" s="170">
        <f t="shared" si="5"/>
        <v>82.26</v>
      </c>
      <c r="O28" s="170">
        <f t="shared" si="5"/>
        <v>0</v>
      </c>
      <c r="P28" s="170">
        <f t="shared" si="5"/>
        <v>0</v>
      </c>
      <c r="Q28" s="170">
        <f t="shared" si="5"/>
        <v>0</v>
      </c>
      <c r="R28" s="170">
        <f t="shared" si="5"/>
        <v>0</v>
      </c>
      <c r="S28" s="170">
        <f t="shared" si="5"/>
        <v>0</v>
      </c>
      <c r="T28" s="170">
        <f t="shared" si="5"/>
        <v>0</v>
      </c>
      <c r="U28" s="170">
        <f t="shared" si="5"/>
        <v>0</v>
      </c>
      <c r="V28" s="170">
        <f t="shared" si="5"/>
        <v>0</v>
      </c>
      <c r="W28" s="170">
        <f t="shared" si="5"/>
        <v>0</v>
      </c>
      <c r="X28" s="170">
        <f t="shared" si="5"/>
        <v>0</v>
      </c>
      <c r="Y28" s="170">
        <f t="shared" si="5"/>
        <v>0</v>
      </c>
      <c r="Z28" s="170">
        <f t="shared" si="5"/>
        <v>0</v>
      </c>
      <c r="AA28" s="170">
        <f t="shared" si="5"/>
        <v>0</v>
      </c>
      <c r="AB28" s="170">
        <f t="shared" si="5"/>
        <v>0</v>
      </c>
      <c r="AC28" s="190"/>
    </row>
    <row r="29" ht="24" customHeight="1" spans="1:29">
      <c r="A29" s="174" t="s">
        <v>171</v>
      </c>
      <c r="B29" s="174" t="s">
        <v>167</v>
      </c>
      <c r="C29" s="174" t="s">
        <v>149</v>
      </c>
      <c r="D29" s="175" t="s">
        <v>173</v>
      </c>
      <c r="E29" s="167">
        <f t="shared" ref="E29:E32" si="6">F29+J29+N29</f>
        <v>82.56</v>
      </c>
      <c r="F29" s="167">
        <f t="shared" ref="F29:F32" si="7">G29+H29+I29</f>
        <v>0.3</v>
      </c>
      <c r="G29" s="173"/>
      <c r="H29" s="173">
        <v>0.3</v>
      </c>
      <c r="I29" s="173"/>
      <c r="J29" s="173"/>
      <c r="K29" s="173"/>
      <c r="L29" s="173"/>
      <c r="M29" s="173"/>
      <c r="N29" s="173">
        <v>82.26</v>
      </c>
      <c r="O29" s="173"/>
      <c r="P29" s="173"/>
      <c r="Q29" s="173"/>
      <c r="R29" s="173"/>
      <c r="S29" s="173"/>
      <c r="T29" s="173"/>
      <c r="U29" s="173"/>
      <c r="V29" s="173"/>
      <c r="W29" s="173"/>
      <c r="X29" s="173"/>
      <c r="Y29" s="173"/>
      <c r="Z29" s="173"/>
      <c r="AA29" s="173"/>
      <c r="AB29" s="173"/>
      <c r="AC29" s="191"/>
    </row>
    <row r="30" ht="24" customHeight="1" spans="1:29">
      <c r="A30" s="174" t="s">
        <v>171</v>
      </c>
      <c r="B30" s="174" t="s">
        <v>167</v>
      </c>
      <c r="C30" s="174" t="s">
        <v>167</v>
      </c>
      <c r="D30" s="175" t="s">
        <v>174</v>
      </c>
      <c r="E30" s="167">
        <f t="shared" si="6"/>
        <v>6728.98</v>
      </c>
      <c r="F30" s="167">
        <f t="shared" si="7"/>
        <v>6728.98</v>
      </c>
      <c r="G30" s="173"/>
      <c r="H30" s="173"/>
      <c r="I30" s="173">
        <v>6728.98</v>
      </c>
      <c r="J30" s="173"/>
      <c r="K30" s="173"/>
      <c r="L30" s="173"/>
      <c r="M30" s="173"/>
      <c r="N30" s="173"/>
      <c r="O30" s="173"/>
      <c r="P30" s="173"/>
      <c r="Q30" s="173"/>
      <c r="R30" s="173"/>
      <c r="S30" s="173"/>
      <c r="T30" s="173"/>
      <c r="U30" s="173"/>
      <c r="V30" s="173"/>
      <c r="W30" s="173"/>
      <c r="X30" s="173"/>
      <c r="Y30" s="173"/>
      <c r="Z30" s="173"/>
      <c r="AA30" s="173"/>
      <c r="AB30" s="173"/>
      <c r="AC30" s="191"/>
    </row>
    <row r="31" ht="24" customHeight="1" spans="1:29">
      <c r="A31" s="174" t="s">
        <v>171</v>
      </c>
      <c r="B31" s="174" t="s">
        <v>167</v>
      </c>
      <c r="C31" s="174" t="s">
        <v>175</v>
      </c>
      <c r="D31" s="175" t="s">
        <v>176</v>
      </c>
      <c r="E31" s="167">
        <f t="shared" si="6"/>
        <v>10.55</v>
      </c>
      <c r="F31" s="167">
        <f t="shared" si="7"/>
        <v>10.55</v>
      </c>
      <c r="G31" s="173"/>
      <c r="H31" s="173"/>
      <c r="I31" s="173">
        <v>10.55</v>
      </c>
      <c r="J31" s="173"/>
      <c r="K31" s="173"/>
      <c r="L31" s="173"/>
      <c r="M31" s="173"/>
      <c r="N31" s="173"/>
      <c r="O31" s="173"/>
      <c r="P31" s="173"/>
      <c r="Q31" s="173"/>
      <c r="R31" s="173"/>
      <c r="S31" s="173"/>
      <c r="T31" s="173"/>
      <c r="U31" s="173"/>
      <c r="V31" s="173"/>
      <c r="W31" s="173"/>
      <c r="X31" s="173"/>
      <c r="Y31" s="173"/>
      <c r="Z31" s="173"/>
      <c r="AA31" s="173"/>
      <c r="AB31" s="173"/>
      <c r="AC31" s="191"/>
    </row>
    <row r="32" ht="24" customHeight="1" spans="1:29">
      <c r="A32" s="174" t="s">
        <v>171</v>
      </c>
      <c r="B32" s="174" t="s">
        <v>157</v>
      </c>
      <c r="C32" s="174" t="s">
        <v>150</v>
      </c>
      <c r="D32" s="175" t="s">
        <v>177</v>
      </c>
      <c r="E32" s="167">
        <f t="shared" si="6"/>
        <v>190.44</v>
      </c>
      <c r="F32" s="167">
        <f t="shared" si="7"/>
        <v>190.44</v>
      </c>
      <c r="G32" s="173"/>
      <c r="H32" s="173"/>
      <c r="I32" s="173">
        <v>190.44</v>
      </c>
      <c r="J32" s="173"/>
      <c r="K32" s="173"/>
      <c r="L32" s="173"/>
      <c r="M32" s="173"/>
      <c r="N32" s="173"/>
      <c r="O32" s="173"/>
      <c r="P32" s="173"/>
      <c r="Q32" s="173"/>
      <c r="R32" s="173"/>
      <c r="S32" s="173"/>
      <c r="T32" s="173"/>
      <c r="U32" s="173"/>
      <c r="V32" s="173"/>
      <c r="W32" s="173"/>
      <c r="X32" s="173"/>
      <c r="Y32" s="173"/>
      <c r="Z32" s="173"/>
      <c r="AA32" s="173"/>
      <c r="AB32" s="173"/>
      <c r="AC32" s="191"/>
    </row>
    <row r="33" s="91" customFormat="1" ht="24" customHeight="1" spans="1:29">
      <c r="A33" s="177" t="s">
        <v>178</v>
      </c>
      <c r="B33" s="177"/>
      <c r="C33" s="177"/>
      <c r="D33" s="169" t="s">
        <v>179</v>
      </c>
      <c r="E33" s="170">
        <f>E34+E35+E36+E37</f>
        <v>5599.18</v>
      </c>
      <c r="F33" s="170">
        <f t="shared" ref="F33:AB33" si="8">F34+F35+F36+F37</f>
        <v>5599.18</v>
      </c>
      <c r="G33" s="170">
        <f t="shared" si="8"/>
        <v>0</v>
      </c>
      <c r="H33" s="170">
        <f t="shared" si="8"/>
        <v>0</v>
      </c>
      <c r="I33" s="170">
        <f t="shared" si="8"/>
        <v>5599.18</v>
      </c>
      <c r="J33" s="170">
        <f t="shared" si="8"/>
        <v>0</v>
      </c>
      <c r="K33" s="170">
        <f t="shared" si="8"/>
        <v>0</v>
      </c>
      <c r="L33" s="170">
        <f t="shared" si="8"/>
        <v>0</v>
      </c>
      <c r="M33" s="170">
        <f t="shared" si="8"/>
        <v>0</v>
      </c>
      <c r="N33" s="170">
        <f t="shared" si="8"/>
        <v>0</v>
      </c>
      <c r="O33" s="170">
        <f t="shared" si="8"/>
        <v>0</v>
      </c>
      <c r="P33" s="170">
        <f t="shared" si="8"/>
        <v>0</v>
      </c>
      <c r="Q33" s="170">
        <f t="shared" si="8"/>
        <v>0</v>
      </c>
      <c r="R33" s="170">
        <f t="shared" si="8"/>
        <v>0</v>
      </c>
      <c r="S33" s="170">
        <f t="shared" si="8"/>
        <v>0</v>
      </c>
      <c r="T33" s="170">
        <f t="shared" si="8"/>
        <v>0</v>
      </c>
      <c r="U33" s="170">
        <f t="shared" si="8"/>
        <v>0</v>
      </c>
      <c r="V33" s="170">
        <f t="shared" si="8"/>
        <v>0</v>
      </c>
      <c r="W33" s="170">
        <f t="shared" si="8"/>
        <v>0</v>
      </c>
      <c r="X33" s="170">
        <f t="shared" si="8"/>
        <v>0</v>
      </c>
      <c r="Y33" s="170">
        <f t="shared" si="8"/>
        <v>0</v>
      </c>
      <c r="Z33" s="170">
        <f t="shared" si="8"/>
        <v>0</v>
      </c>
      <c r="AA33" s="170">
        <f t="shared" si="8"/>
        <v>0</v>
      </c>
      <c r="AB33" s="170">
        <f t="shared" si="8"/>
        <v>0</v>
      </c>
      <c r="AC33" s="190"/>
    </row>
    <row r="34" ht="24" customHeight="1" spans="1:29">
      <c r="A34" s="174" t="s">
        <v>178</v>
      </c>
      <c r="B34" s="174" t="s">
        <v>124</v>
      </c>
      <c r="C34" s="174" t="s">
        <v>150</v>
      </c>
      <c r="D34" s="175" t="s">
        <v>180</v>
      </c>
      <c r="E34" s="167">
        <f t="shared" ref="E34:E37" si="9">F34+J34+N34</f>
        <v>14.71</v>
      </c>
      <c r="F34" s="167">
        <f t="shared" ref="F34:F37" si="10">G34+H34+I34</f>
        <v>14.71</v>
      </c>
      <c r="G34" s="173"/>
      <c r="H34" s="173"/>
      <c r="I34" s="173">
        <v>14.71</v>
      </c>
      <c r="J34" s="173"/>
      <c r="K34" s="173"/>
      <c r="L34" s="173"/>
      <c r="M34" s="173"/>
      <c r="N34" s="173"/>
      <c r="O34" s="173"/>
      <c r="P34" s="173"/>
      <c r="Q34" s="173"/>
      <c r="R34" s="173"/>
      <c r="S34" s="173"/>
      <c r="T34" s="173"/>
      <c r="U34" s="173"/>
      <c r="V34" s="173"/>
      <c r="W34" s="173"/>
      <c r="X34" s="173"/>
      <c r="Y34" s="173"/>
      <c r="Z34" s="173"/>
      <c r="AA34" s="173"/>
      <c r="AB34" s="173"/>
      <c r="AC34" s="191"/>
    </row>
    <row r="35" ht="24" customHeight="1" spans="1:29">
      <c r="A35" s="174" t="s">
        <v>178</v>
      </c>
      <c r="B35" s="174" t="s">
        <v>124</v>
      </c>
      <c r="C35" s="174" t="s">
        <v>149</v>
      </c>
      <c r="D35" s="175" t="s">
        <v>181</v>
      </c>
      <c r="E35" s="167">
        <f t="shared" si="9"/>
        <v>3349.78</v>
      </c>
      <c r="F35" s="167">
        <f t="shared" si="10"/>
        <v>3349.78</v>
      </c>
      <c r="G35" s="173"/>
      <c r="H35" s="173"/>
      <c r="I35" s="173">
        <v>3349.78</v>
      </c>
      <c r="J35" s="173"/>
      <c r="K35" s="173"/>
      <c r="L35" s="173"/>
      <c r="M35" s="173"/>
      <c r="N35" s="173"/>
      <c r="O35" s="173"/>
      <c r="P35" s="173"/>
      <c r="Q35" s="173"/>
      <c r="R35" s="173"/>
      <c r="S35" s="173"/>
      <c r="T35" s="173"/>
      <c r="U35" s="173"/>
      <c r="V35" s="173"/>
      <c r="W35" s="173"/>
      <c r="X35" s="173"/>
      <c r="Y35" s="173"/>
      <c r="Z35" s="173"/>
      <c r="AA35" s="173"/>
      <c r="AB35" s="173"/>
      <c r="AC35" s="191"/>
    </row>
    <row r="36" ht="24" customHeight="1" spans="1:29">
      <c r="A36" s="174" t="s">
        <v>178</v>
      </c>
      <c r="B36" s="174" t="s">
        <v>124</v>
      </c>
      <c r="C36" s="174" t="s">
        <v>153</v>
      </c>
      <c r="D36" s="175" t="s">
        <v>182</v>
      </c>
      <c r="E36" s="167">
        <f t="shared" si="9"/>
        <v>1686.42</v>
      </c>
      <c r="F36" s="167">
        <f t="shared" si="10"/>
        <v>1686.42</v>
      </c>
      <c r="G36" s="173"/>
      <c r="H36" s="173"/>
      <c r="I36" s="173">
        <v>1686.42</v>
      </c>
      <c r="J36" s="173"/>
      <c r="K36" s="173"/>
      <c r="L36" s="173"/>
      <c r="M36" s="173"/>
      <c r="N36" s="173"/>
      <c r="O36" s="173"/>
      <c r="P36" s="173"/>
      <c r="Q36" s="173"/>
      <c r="R36" s="173"/>
      <c r="S36" s="173"/>
      <c r="T36" s="173"/>
      <c r="U36" s="173"/>
      <c r="V36" s="173"/>
      <c r="W36" s="173"/>
      <c r="X36" s="173"/>
      <c r="Y36" s="173"/>
      <c r="Z36" s="173"/>
      <c r="AA36" s="173"/>
      <c r="AB36" s="173"/>
      <c r="AC36" s="191"/>
    </row>
    <row r="37" ht="24" customHeight="1" spans="1:29">
      <c r="A37" s="174" t="s">
        <v>178</v>
      </c>
      <c r="B37" s="174" t="s">
        <v>124</v>
      </c>
      <c r="C37" s="174" t="s">
        <v>157</v>
      </c>
      <c r="D37" s="175" t="s">
        <v>183</v>
      </c>
      <c r="E37" s="167">
        <f t="shared" si="9"/>
        <v>548.27</v>
      </c>
      <c r="F37" s="167">
        <f t="shared" si="10"/>
        <v>548.27</v>
      </c>
      <c r="G37" s="173"/>
      <c r="H37" s="173"/>
      <c r="I37" s="173">
        <v>548.27</v>
      </c>
      <c r="J37" s="173"/>
      <c r="K37" s="173"/>
      <c r="L37" s="173"/>
      <c r="M37" s="173"/>
      <c r="N37" s="173"/>
      <c r="O37" s="173"/>
      <c r="P37" s="173"/>
      <c r="Q37" s="173"/>
      <c r="R37" s="173"/>
      <c r="S37" s="173"/>
      <c r="T37" s="173"/>
      <c r="U37" s="173"/>
      <c r="V37" s="173"/>
      <c r="W37" s="173"/>
      <c r="X37" s="173"/>
      <c r="Y37" s="173"/>
      <c r="Z37" s="173"/>
      <c r="AA37" s="173"/>
      <c r="AB37" s="173"/>
      <c r="AC37" s="191"/>
    </row>
    <row r="38" s="91" customFormat="1" ht="24" customHeight="1" spans="1:29">
      <c r="A38" s="177" t="s">
        <v>184</v>
      </c>
      <c r="B38" s="177"/>
      <c r="C38" s="177"/>
      <c r="D38" s="169" t="s">
        <v>185</v>
      </c>
      <c r="E38" s="178">
        <f>E39</f>
        <v>0</v>
      </c>
      <c r="F38" s="178">
        <f t="shared" ref="F38:AB38" si="11">F39</f>
        <v>0</v>
      </c>
      <c r="G38" s="178">
        <f t="shared" si="11"/>
        <v>0</v>
      </c>
      <c r="H38" s="178">
        <f t="shared" si="11"/>
        <v>0</v>
      </c>
      <c r="I38" s="178">
        <f t="shared" si="11"/>
        <v>0</v>
      </c>
      <c r="J38" s="178">
        <f t="shared" si="11"/>
        <v>0</v>
      </c>
      <c r="K38" s="178">
        <f t="shared" si="11"/>
        <v>0</v>
      </c>
      <c r="L38" s="178">
        <f t="shared" si="11"/>
        <v>0</v>
      </c>
      <c r="M38" s="178">
        <f t="shared" si="11"/>
        <v>0</v>
      </c>
      <c r="N38" s="178">
        <f t="shared" si="11"/>
        <v>0</v>
      </c>
      <c r="O38" s="178">
        <f t="shared" si="11"/>
        <v>0</v>
      </c>
      <c r="P38" s="178">
        <f t="shared" si="11"/>
        <v>0</v>
      </c>
      <c r="Q38" s="178">
        <f t="shared" si="11"/>
        <v>0</v>
      </c>
      <c r="R38" s="178">
        <f t="shared" si="11"/>
        <v>0</v>
      </c>
      <c r="S38" s="178">
        <f t="shared" si="11"/>
        <v>0</v>
      </c>
      <c r="T38" s="178">
        <f t="shared" si="11"/>
        <v>0</v>
      </c>
      <c r="U38" s="178">
        <f t="shared" si="11"/>
        <v>0</v>
      </c>
      <c r="V38" s="178">
        <f t="shared" si="11"/>
        <v>0</v>
      </c>
      <c r="W38" s="178">
        <f t="shared" si="11"/>
        <v>0</v>
      </c>
      <c r="X38" s="178">
        <f t="shared" si="11"/>
        <v>0</v>
      </c>
      <c r="Y38" s="178">
        <f t="shared" si="11"/>
        <v>0</v>
      </c>
      <c r="Z38" s="178">
        <f t="shared" si="11"/>
        <v>0</v>
      </c>
      <c r="AA38" s="178">
        <f t="shared" si="11"/>
        <v>1.77</v>
      </c>
      <c r="AB38" s="178">
        <f t="shared" si="11"/>
        <v>1.77</v>
      </c>
      <c r="AC38" s="190"/>
    </row>
    <row r="39" ht="24" customHeight="1" spans="1:29">
      <c r="A39" s="174" t="s">
        <v>184</v>
      </c>
      <c r="B39" s="174" t="s">
        <v>167</v>
      </c>
      <c r="C39" s="174" t="s">
        <v>157</v>
      </c>
      <c r="D39" s="175" t="s">
        <v>186</v>
      </c>
      <c r="E39" s="167"/>
      <c r="F39" s="167"/>
      <c r="G39" s="173"/>
      <c r="H39" s="173"/>
      <c r="I39" s="173"/>
      <c r="J39" s="173"/>
      <c r="K39" s="173"/>
      <c r="L39" s="173"/>
      <c r="M39" s="173"/>
      <c r="N39" s="173"/>
      <c r="O39" s="173"/>
      <c r="P39" s="173"/>
      <c r="Q39" s="173"/>
      <c r="R39" s="173"/>
      <c r="S39" s="173"/>
      <c r="T39" s="173"/>
      <c r="U39" s="173"/>
      <c r="V39" s="173"/>
      <c r="W39" s="173"/>
      <c r="X39" s="173"/>
      <c r="Y39" s="173"/>
      <c r="Z39" s="173"/>
      <c r="AA39" s="173">
        <v>1.77</v>
      </c>
      <c r="AB39" s="173">
        <v>1.77</v>
      </c>
      <c r="AC39" s="191"/>
    </row>
    <row r="40" s="138" customFormat="1" ht="24" customHeight="1" spans="1:29">
      <c r="A40" s="177" t="s">
        <v>187</v>
      </c>
      <c r="B40" s="177"/>
      <c r="C40" s="177"/>
      <c r="D40" s="179" t="s">
        <v>188</v>
      </c>
      <c r="E40" s="170">
        <f>E41</f>
        <v>4205.34</v>
      </c>
      <c r="F40" s="170">
        <f t="shared" ref="F40:AB40" si="12">F41</f>
        <v>0</v>
      </c>
      <c r="G40" s="170">
        <f t="shared" si="12"/>
        <v>0</v>
      </c>
      <c r="H40" s="170">
        <f t="shared" si="12"/>
        <v>0</v>
      </c>
      <c r="I40" s="170">
        <f t="shared" si="12"/>
        <v>0</v>
      </c>
      <c r="J40" s="170">
        <f t="shared" si="12"/>
        <v>0</v>
      </c>
      <c r="K40" s="170">
        <f t="shared" si="12"/>
        <v>0</v>
      </c>
      <c r="L40" s="170">
        <f t="shared" si="12"/>
        <v>0</v>
      </c>
      <c r="M40" s="170">
        <f t="shared" si="12"/>
        <v>0</v>
      </c>
      <c r="N40" s="170">
        <f t="shared" si="12"/>
        <v>4205.34</v>
      </c>
      <c r="O40" s="170">
        <f t="shared" si="12"/>
        <v>0</v>
      </c>
      <c r="P40" s="170">
        <f t="shared" si="12"/>
        <v>0</v>
      </c>
      <c r="Q40" s="170">
        <f t="shared" si="12"/>
        <v>0</v>
      </c>
      <c r="R40" s="170">
        <f t="shared" si="12"/>
        <v>0</v>
      </c>
      <c r="S40" s="170">
        <f t="shared" si="12"/>
        <v>0</v>
      </c>
      <c r="T40" s="170">
        <f t="shared" si="12"/>
        <v>0</v>
      </c>
      <c r="U40" s="170">
        <f t="shared" si="12"/>
        <v>0</v>
      </c>
      <c r="V40" s="170">
        <f t="shared" si="12"/>
        <v>0</v>
      </c>
      <c r="W40" s="170">
        <f t="shared" si="12"/>
        <v>0</v>
      </c>
      <c r="X40" s="170">
        <f t="shared" si="12"/>
        <v>0</v>
      </c>
      <c r="Y40" s="170">
        <f t="shared" si="12"/>
        <v>0</v>
      </c>
      <c r="Z40" s="170">
        <f t="shared" si="12"/>
        <v>0</v>
      </c>
      <c r="AA40" s="170">
        <f t="shared" si="12"/>
        <v>0</v>
      </c>
      <c r="AB40" s="170">
        <f t="shared" si="12"/>
        <v>0</v>
      </c>
      <c r="AC40" s="192"/>
    </row>
    <row r="41" ht="24" customHeight="1" spans="1:29">
      <c r="A41" s="174" t="s">
        <v>187</v>
      </c>
      <c r="B41" s="174" t="s">
        <v>149</v>
      </c>
      <c r="C41" s="174" t="s">
        <v>150</v>
      </c>
      <c r="D41" s="175" t="s">
        <v>189</v>
      </c>
      <c r="E41" s="167">
        <f>F41+J41+N41</f>
        <v>4205.34</v>
      </c>
      <c r="F41" s="167">
        <f>G41+H41+I41</f>
        <v>0</v>
      </c>
      <c r="G41" s="173"/>
      <c r="H41" s="173"/>
      <c r="I41" s="173"/>
      <c r="J41" s="173"/>
      <c r="K41" s="173"/>
      <c r="L41" s="173"/>
      <c r="M41" s="173"/>
      <c r="N41" s="173">
        <v>4205.34</v>
      </c>
      <c r="O41" s="173"/>
      <c r="P41" s="173"/>
      <c r="Q41" s="173"/>
      <c r="R41" s="173"/>
      <c r="S41" s="173"/>
      <c r="T41" s="173"/>
      <c r="U41" s="173"/>
      <c r="V41" s="173"/>
      <c r="W41" s="173"/>
      <c r="X41" s="173"/>
      <c r="Y41" s="173"/>
      <c r="Z41" s="173"/>
      <c r="AA41" s="173"/>
      <c r="AB41" s="173"/>
      <c r="AC41" s="191"/>
    </row>
    <row r="42" ht="25.5" customHeight="1"/>
  </sheetData>
  <mergeCells count="36">
    <mergeCell ref="A1:AB1"/>
    <mergeCell ref="E4:Z4"/>
    <mergeCell ref="E5:N5"/>
    <mergeCell ref="Q5:Z5"/>
    <mergeCell ref="F6:I6"/>
    <mergeCell ref="J6:M6"/>
    <mergeCell ref="R6:U6"/>
    <mergeCell ref="V6:Y6"/>
    <mergeCell ref="G7:H7"/>
    <mergeCell ref="S7:T7"/>
    <mergeCell ref="A7:A8"/>
    <mergeCell ref="B7:B8"/>
    <mergeCell ref="C7:C8"/>
    <mergeCell ref="D4:D8"/>
    <mergeCell ref="E6:E8"/>
    <mergeCell ref="F7:F8"/>
    <mergeCell ref="I7:I8"/>
    <mergeCell ref="J7:J8"/>
    <mergeCell ref="K7:K8"/>
    <mergeCell ref="L7:L8"/>
    <mergeCell ref="M7:M8"/>
    <mergeCell ref="N6:N8"/>
    <mergeCell ref="O5:O8"/>
    <mergeCell ref="P5:P8"/>
    <mergeCell ref="Q6:Q8"/>
    <mergeCell ref="R7:R8"/>
    <mergeCell ref="U7:U8"/>
    <mergeCell ref="V7:V8"/>
    <mergeCell ref="W7:W8"/>
    <mergeCell ref="X7:X8"/>
    <mergeCell ref="Y7:Y8"/>
    <mergeCell ref="Z6:Z8"/>
    <mergeCell ref="AA6:AA8"/>
    <mergeCell ref="AB6:AB8"/>
    <mergeCell ref="A4:C6"/>
    <mergeCell ref="AA4:AB5"/>
  </mergeCells>
  <pageMargins left="0.751388888888889" right="0.751388888888889" top="1" bottom="1" header="0.511805555555556" footer="0.511805555555556"/>
  <pageSetup paperSize="9" scale="53"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S65"/>
  <sheetViews>
    <sheetView workbookViewId="0">
      <pane xSplit="3" ySplit="9" topLeftCell="D19" activePane="bottomRight" state="frozenSplit"/>
      <selection/>
      <selection pane="topRight"/>
      <selection pane="bottomLeft"/>
      <selection pane="bottomRight" activeCell="A3" sqref="A3"/>
    </sheetView>
  </sheetViews>
  <sheetFormatPr defaultColWidth="9" defaultRowHeight="13.5"/>
  <cols>
    <col min="1" max="1" width="9.125" customWidth="1"/>
    <col min="2" max="2" width="16" customWidth="1"/>
    <col min="3" max="3" width="31" customWidth="1"/>
    <col min="4" max="4" width="15.875" customWidth="1"/>
    <col min="5" max="5" width="12.625" customWidth="1"/>
    <col min="6" max="6" width="13" customWidth="1"/>
    <col min="7" max="7" width="13.125" customWidth="1"/>
    <col min="8" max="8" width="10.5" customWidth="1"/>
    <col min="9" max="9" width="8.625" customWidth="1"/>
  </cols>
  <sheetData>
    <row r="1" ht="15" customHeight="1" spans="1:18">
      <c r="A1" s="92"/>
      <c r="B1" s="92"/>
      <c r="C1" s="93"/>
      <c r="D1" s="94"/>
      <c r="E1" s="94"/>
      <c r="F1" s="94"/>
      <c r="G1" s="94"/>
      <c r="H1" s="94"/>
      <c r="I1" s="94"/>
      <c r="J1" s="94"/>
      <c r="K1" s="94"/>
      <c r="L1" s="94"/>
      <c r="M1" s="94"/>
      <c r="N1" s="94"/>
      <c r="O1" s="94"/>
      <c r="P1" s="94"/>
      <c r="Q1" s="94"/>
      <c r="R1" s="94"/>
    </row>
    <row r="2" ht="33.95" customHeight="1" spans="1:19">
      <c r="A2" s="1" t="s">
        <v>190</v>
      </c>
      <c r="B2" s="1"/>
      <c r="C2" s="1"/>
      <c r="D2" s="1"/>
      <c r="E2" s="1"/>
      <c r="F2" s="1"/>
      <c r="G2" s="1"/>
      <c r="H2" s="1"/>
      <c r="I2" s="1"/>
      <c r="J2" s="1"/>
      <c r="K2" s="1"/>
      <c r="L2" s="1"/>
      <c r="M2" s="1"/>
      <c r="N2" s="1"/>
      <c r="O2" s="1"/>
      <c r="P2" s="1"/>
      <c r="Q2" s="1"/>
      <c r="R2" s="1"/>
      <c r="S2" s="1"/>
    </row>
    <row r="3" ht="20.1" customHeight="1" spans="1:19">
      <c r="A3" s="95" t="s">
        <v>1</v>
      </c>
      <c r="B3" s="93"/>
      <c r="C3" s="93"/>
      <c r="D3" s="94"/>
      <c r="E3" s="94"/>
      <c r="F3" s="94"/>
      <c r="G3" s="94"/>
      <c r="H3" s="94"/>
      <c r="I3" s="94"/>
      <c r="J3" s="94"/>
      <c r="K3" s="94"/>
      <c r="L3" s="94"/>
      <c r="M3" s="94"/>
      <c r="N3" s="94"/>
      <c r="O3" s="94"/>
      <c r="P3" s="94"/>
      <c r="Q3" s="94"/>
      <c r="R3" s="92" t="s">
        <v>41</v>
      </c>
      <c r="S3" s="92"/>
    </row>
    <row r="4" ht="48" customHeight="1" spans="1:19">
      <c r="A4" s="96" t="s">
        <v>191</v>
      </c>
      <c r="B4" s="97"/>
      <c r="C4" s="96" t="s">
        <v>192</v>
      </c>
      <c r="D4" s="18" t="s">
        <v>193</v>
      </c>
      <c r="E4" s="18"/>
      <c r="F4" s="18"/>
      <c r="G4" s="18"/>
      <c r="H4" s="18"/>
      <c r="I4" s="18"/>
      <c r="J4" s="18"/>
      <c r="K4" s="18"/>
      <c r="L4" s="18"/>
      <c r="M4" s="18"/>
      <c r="N4" s="18"/>
      <c r="O4" s="18"/>
      <c r="P4" s="18"/>
      <c r="Q4" s="18"/>
      <c r="R4" s="18"/>
      <c r="S4" s="18"/>
    </row>
    <row r="5" ht="20.1" customHeight="1" spans="1:19">
      <c r="A5" s="98"/>
      <c r="B5" s="99"/>
      <c r="C5" s="100"/>
      <c r="D5" s="101" t="s">
        <v>194</v>
      </c>
      <c r="E5" s="69" t="s">
        <v>195</v>
      </c>
      <c r="F5" s="70"/>
      <c r="G5" s="70"/>
      <c r="H5" s="70"/>
      <c r="I5" s="70"/>
      <c r="J5" s="70"/>
      <c r="K5" s="70"/>
      <c r="L5" s="70"/>
      <c r="M5" s="70"/>
      <c r="N5" s="70"/>
      <c r="O5" s="72"/>
      <c r="P5" s="126" t="s">
        <v>196</v>
      </c>
      <c r="Q5" s="129"/>
      <c r="R5" s="129"/>
      <c r="S5" s="130"/>
    </row>
    <row r="6" ht="20.1" customHeight="1" spans="1:19">
      <c r="A6" s="102" t="s">
        <v>104</v>
      </c>
      <c r="B6" s="102" t="s">
        <v>105</v>
      </c>
      <c r="C6" s="100"/>
      <c r="D6" s="103"/>
      <c r="E6" s="17" t="s">
        <v>98</v>
      </c>
      <c r="F6" s="104" t="s">
        <v>197</v>
      </c>
      <c r="G6" s="105"/>
      <c r="H6" s="105"/>
      <c r="I6" s="105"/>
      <c r="J6" s="105"/>
      <c r="K6" s="105"/>
      <c r="L6" s="105"/>
      <c r="M6" s="127"/>
      <c r="N6" s="16" t="s">
        <v>198</v>
      </c>
      <c r="O6" s="16" t="s">
        <v>199</v>
      </c>
      <c r="P6" s="128"/>
      <c r="Q6" s="131"/>
      <c r="R6" s="131"/>
      <c r="S6" s="132"/>
    </row>
    <row r="7" ht="66.95" customHeight="1" spans="1:19">
      <c r="A7" s="106"/>
      <c r="B7" s="106"/>
      <c r="C7" s="98"/>
      <c r="D7" s="107"/>
      <c r="E7" s="21"/>
      <c r="F7" s="16" t="s">
        <v>102</v>
      </c>
      <c r="G7" s="16" t="s">
        <v>200</v>
      </c>
      <c r="H7" s="16" t="s">
        <v>201</v>
      </c>
      <c r="I7" s="16" t="s">
        <v>202</v>
      </c>
      <c r="J7" s="16" t="s">
        <v>203</v>
      </c>
      <c r="K7" s="16" t="s">
        <v>204</v>
      </c>
      <c r="L7" s="16" t="s">
        <v>205</v>
      </c>
      <c r="M7" s="16" t="s">
        <v>206</v>
      </c>
      <c r="N7" s="16"/>
      <c r="O7" s="16"/>
      <c r="P7" s="16" t="s">
        <v>102</v>
      </c>
      <c r="Q7" s="16" t="s">
        <v>207</v>
      </c>
      <c r="R7" s="16" t="s">
        <v>208</v>
      </c>
      <c r="S7" s="16" t="s">
        <v>209</v>
      </c>
    </row>
    <row r="8" ht="20.1" customHeight="1" spans="1:19">
      <c r="A8" s="108">
        <v>1</v>
      </c>
      <c r="B8" s="108">
        <v>2</v>
      </c>
      <c r="C8" s="109">
        <v>3</v>
      </c>
      <c r="D8" s="108">
        <v>4</v>
      </c>
      <c r="E8" s="108">
        <v>5</v>
      </c>
      <c r="F8" s="108">
        <v>6</v>
      </c>
      <c r="G8" s="108">
        <v>7</v>
      </c>
      <c r="H8" s="109">
        <v>8</v>
      </c>
      <c r="I8" s="108">
        <v>9</v>
      </c>
      <c r="J8" s="108">
        <v>10</v>
      </c>
      <c r="K8" s="108">
        <v>11</v>
      </c>
      <c r="L8" s="108">
        <v>12</v>
      </c>
      <c r="M8" s="109">
        <v>13</v>
      </c>
      <c r="N8" s="108">
        <v>14</v>
      </c>
      <c r="O8" s="108">
        <v>15</v>
      </c>
      <c r="P8" s="108">
        <v>16</v>
      </c>
      <c r="Q8" s="108">
        <v>17</v>
      </c>
      <c r="R8" s="109">
        <v>18</v>
      </c>
      <c r="S8" s="108">
        <v>19</v>
      </c>
    </row>
    <row r="9" ht="20.1" customHeight="1" spans="1:19">
      <c r="A9" s="110" t="s">
        <v>210</v>
      </c>
      <c r="B9" s="111"/>
      <c r="C9" s="112"/>
      <c r="D9" s="113">
        <f>D10+D24+D52+D64</f>
        <v>51687.17</v>
      </c>
      <c r="E9" s="113">
        <f t="shared" ref="E9:G9" si="0">E10+E24+E52+E64</f>
        <v>51687.17</v>
      </c>
      <c r="F9" s="113">
        <f t="shared" si="0"/>
        <v>51687.17</v>
      </c>
      <c r="G9" s="113">
        <f t="shared" si="0"/>
        <v>51136.09</v>
      </c>
      <c r="H9" s="113"/>
      <c r="I9" s="113"/>
      <c r="J9" s="113"/>
      <c r="K9" s="113"/>
      <c r="L9" s="113"/>
      <c r="M9" s="113"/>
      <c r="N9" s="113"/>
      <c r="O9" s="113"/>
      <c r="P9" s="113"/>
      <c r="Q9" s="113"/>
      <c r="R9" s="113"/>
      <c r="S9" s="113"/>
    </row>
    <row r="10" ht="18" customHeight="1" spans="1:19">
      <c r="A10" s="114">
        <v>301</v>
      </c>
      <c r="B10" s="115" t="s">
        <v>211</v>
      </c>
      <c r="C10" s="116" t="s">
        <v>99</v>
      </c>
      <c r="D10" s="117">
        <f>SUM(D11:D23)</f>
        <v>47999.42</v>
      </c>
      <c r="E10" s="117">
        <f t="shared" ref="E10:S10" si="1">SUM(E11:E23)</f>
        <v>47999.42</v>
      </c>
      <c r="F10" s="117">
        <f t="shared" si="1"/>
        <v>47999.42</v>
      </c>
      <c r="G10" s="117">
        <f t="shared" si="1"/>
        <v>47988.16</v>
      </c>
      <c r="H10" s="117">
        <f t="shared" si="1"/>
        <v>0</v>
      </c>
      <c r="I10" s="117">
        <f t="shared" si="1"/>
        <v>0</v>
      </c>
      <c r="J10" s="117">
        <f t="shared" si="1"/>
        <v>0</v>
      </c>
      <c r="K10" s="117">
        <f t="shared" si="1"/>
        <v>0</v>
      </c>
      <c r="L10" s="117">
        <f t="shared" si="1"/>
        <v>0</v>
      </c>
      <c r="M10" s="117">
        <f t="shared" si="1"/>
        <v>11.26</v>
      </c>
      <c r="N10" s="117">
        <f t="shared" si="1"/>
        <v>0</v>
      </c>
      <c r="O10" s="117">
        <f t="shared" si="1"/>
        <v>0</v>
      </c>
      <c r="P10" s="117">
        <f t="shared" si="1"/>
        <v>0</v>
      </c>
      <c r="Q10" s="117">
        <f t="shared" si="1"/>
        <v>0</v>
      </c>
      <c r="R10" s="117">
        <f t="shared" si="1"/>
        <v>0</v>
      </c>
      <c r="S10" s="117">
        <f t="shared" si="1"/>
        <v>0</v>
      </c>
    </row>
    <row r="11" ht="18" customHeight="1" spans="1:19">
      <c r="A11" s="118"/>
      <c r="B11" s="115" t="s">
        <v>212</v>
      </c>
      <c r="C11" s="119" t="s">
        <v>213</v>
      </c>
      <c r="D11" s="120">
        <f>E11+P11</f>
        <v>13140.07</v>
      </c>
      <c r="E11" s="120">
        <f>F11+N11+O11</f>
        <v>13140.07</v>
      </c>
      <c r="F11" s="120">
        <f>SUM(G11:M11)</f>
        <v>13140.07</v>
      </c>
      <c r="G11" s="120">
        <v>13140.07</v>
      </c>
      <c r="H11" s="120"/>
      <c r="I11" s="120"/>
      <c r="J11" s="120"/>
      <c r="K11" s="120"/>
      <c r="L11" s="120"/>
      <c r="M11" s="120"/>
      <c r="N11" s="120"/>
      <c r="O11" s="120"/>
      <c r="P11" s="120"/>
      <c r="Q11" s="120"/>
      <c r="R11" s="120"/>
      <c r="S11" s="120"/>
    </row>
    <row r="12" ht="18" customHeight="1" spans="1:19">
      <c r="A12" s="118"/>
      <c r="B12" s="115" t="s">
        <v>214</v>
      </c>
      <c r="C12" s="119" t="s">
        <v>215</v>
      </c>
      <c r="D12" s="120">
        <f t="shared" ref="D12:D23" si="2">E12+P12</f>
        <v>18093.25</v>
      </c>
      <c r="E12" s="120">
        <f t="shared" ref="E12:E23" si="3">F12+N12+O12</f>
        <v>18093.25</v>
      </c>
      <c r="F12" s="120">
        <f t="shared" ref="F12:F23" si="4">SUM(G12:M12)</f>
        <v>18093.25</v>
      </c>
      <c r="G12" s="120">
        <v>18093.25</v>
      </c>
      <c r="H12" s="120"/>
      <c r="I12" s="120"/>
      <c r="J12" s="120"/>
      <c r="K12" s="120"/>
      <c r="L12" s="120"/>
      <c r="M12" s="120"/>
      <c r="N12" s="120"/>
      <c r="O12" s="120"/>
      <c r="P12" s="120"/>
      <c r="Q12" s="120"/>
      <c r="R12" s="120"/>
      <c r="S12" s="120"/>
    </row>
    <row r="13" ht="18" customHeight="1" spans="1:19">
      <c r="A13" s="118"/>
      <c r="B13" s="115" t="s">
        <v>216</v>
      </c>
      <c r="C13" s="119" t="s">
        <v>217</v>
      </c>
      <c r="D13" s="120">
        <f t="shared" si="2"/>
        <v>5.82</v>
      </c>
      <c r="E13" s="120">
        <f t="shared" si="3"/>
        <v>5.82</v>
      </c>
      <c r="F13" s="120">
        <f t="shared" si="4"/>
        <v>5.82</v>
      </c>
      <c r="G13" s="120">
        <v>5.82</v>
      </c>
      <c r="H13" s="120"/>
      <c r="I13" s="120"/>
      <c r="J13" s="120"/>
      <c r="K13" s="120"/>
      <c r="L13" s="120"/>
      <c r="M13" s="120"/>
      <c r="N13" s="120"/>
      <c r="O13" s="120"/>
      <c r="P13" s="120"/>
      <c r="Q13" s="120"/>
      <c r="R13" s="120"/>
      <c r="S13" s="120"/>
    </row>
    <row r="14" ht="18" customHeight="1" spans="1:19">
      <c r="A14" s="118"/>
      <c r="B14" s="115" t="s">
        <v>218</v>
      </c>
      <c r="C14" s="119" t="s">
        <v>219</v>
      </c>
      <c r="D14" s="120">
        <f t="shared" si="2"/>
        <v>0</v>
      </c>
      <c r="E14" s="120">
        <f t="shared" si="3"/>
        <v>0</v>
      </c>
      <c r="F14" s="120">
        <f t="shared" si="4"/>
        <v>0</v>
      </c>
      <c r="G14" s="120"/>
      <c r="H14" s="120"/>
      <c r="I14" s="120"/>
      <c r="J14" s="120"/>
      <c r="K14" s="120"/>
      <c r="L14" s="120"/>
      <c r="M14" s="120"/>
      <c r="N14" s="120"/>
      <c r="O14" s="120"/>
      <c r="P14" s="120"/>
      <c r="Q14" s="120"/>
      <c r="R14" s="120"/>
      <c r="S14" s="120"/>
    </row>
    <row r="15" ht="18" customHeight="1" spans="1:19">
      <c r="A15" s="118"/>
      <c r="B15" s="115" t="s">
        <v>220</v>
      </c>
      <c r="C15" s="119" t="s">
        <v>221</v>
      </c>
      <c r="D15" s="120">
        <f t="shared" si="2"/>
        <v>0</v>
      </c>
      <c r="E15" s="120">
        <f t="shared" si="3"/>
        <v>0</v>
      </c>
      <c r="F15" s="120">
        <f t="shared" si="4"/>
        <v>0</v>
      </c>
      <c r="G15" s="120"/>
      <c r="H15" s="120"/>
      <c r="I15" s="120"/>
      <c r="J15" s="120"/>
      <c r="K15" s="120"/>
      <c r="L15" s="120"/>
      <c r="M15" s="120"/>
      <c r="N15" s="120"/>
      <c r="O15" s="120"/>
      <c r="P15" s="120"/>
      <c r="Q15" s="120"/>
      <c r="R15" s="120"/>
      <c r="S15" s="120"/>
    </row>
    <row r="16" ht="18" customHeight="1" spans="1:19">
      <c r="A16" s="118"/>
      <c r="B16" s="115" t="s">
        <v>222</v>
      </c>
      <c r="C16" s="119" t="s">
        <v>223</v>
      </c>
      <c r="D16" s="120">
        <f t="shared" si="2"/>
        <v>6728.97</v>
      </c>
      <c r="E16" s="120">
        <f t="shared" si="3"/>
        <v>6728.97</v>
      </c>
      <c r="F16" s="120">
        <f t="shared" si="4"/>
        <v>6728.97</v>
      </c>
      <c r="G16" s="120">
        <v>6728.97</v>
      </c>
      <c r="H16" s="120"/>
      <c r="I16" s="120"/>
      <c r="J16" s="120"/>
      <c r="K16" s="120"/>
      <c r="L16" s="120"/>
      <c r="M16" s="120"/>
      <c r="N16" s="120"/>
      <c r="O16" s="120"/>
      <c r="P16" s="120"/>
      <c r="Q16" s="120"/>
      <c r="R16" s="120"/>
      <c r="S16" s="120"/>
    </row>
    <row r="17" ht="18" customHeight="1" spans="1:19">
      <c r="A17" s="118"/>
      <c r="B17" s="115" t="s">
        <v>224</v>
      </c>
      <c r="C17" s="119" t="s">
        <v>225</v>
      </c>
      <c r="D17" s="120">
        <f t="shared" si="2"/>
        <v>10.55</v>
      </c>
      <c r="E17" s="120">
        <f t="shared" si="3"/>
        <v>10.55</v>
      </c>
      <c r="F17" s="120">
        <f t="shared" si="4"/>
        <v>10.55</v>
      </c>
      <c r="G17" s="120"/>
      <c r="H17" s="120"/>
      <c r="I17" s="120"/>
      <c r="J17" s="120"/>
      <c r="K17" s="120"/>
      <c r="L17" s="120"/>
      <c r="M17" s="120">
        <v>10.55</v>
      </c>
      <c r="N17" s="120"/>
      <c r="O17" s="120"/>
      <c r="P17" s="120"/>
      <c r="Q17" s="120"/>
      <c r="R17" s="120"/>
      <c r="S17" s="120"/>
    </row>
    <row r="18" ht="18" customHeight="1" spans="1:19">
      <c r="A18" s="118"/>
      <c r="B18" s="115" t="s">
        <v>226</v>
      </c>
      <c r="C18" s="119" t="s">
        <v>227</v>
      </c>
      <c r="D18" s="120">
        <f t="shared" si="2"/>
        <v>3364.48</v>
      </c>
      <c r="E18" s="120">
        <f t="shared" si="3"/>
        <v>3364.48</v>
      </c>
      <c r="F18" s="120">
        <f t="shared" si="4"/>
        <v>3364.48</v>
      </c>
      <c r="G18" s="120">
        <v>3364.48</v>
      </c>
      <c r="H18" s="120"/>
      <c r="I18" s="120"/>
      <c r="J18" s="120"/>
      <c r="K18" s="120"/>
      <c r="L18" s="120"/>
      <c r="M18" s="120"/>
      <c r="N18" s="120"/>
      <c r="O18" s="120"/>
      <c r="P18" s="120"/>
      <c r="Q18" s="120"/>
      <c r="R18" s="120"/>
      <c r="S18" s="120"/>
    </row>
    <row r="19" ht="18" customHeight="1" spans="1:19">
      <c r="A19" s="118"/>
      <c r="B19" s="115" t="s">
        <v>228</v>
      </c>
      <c r="C19" s="119" t="s">
        <v>229</v>
      </c>
      <c r="D19" s="120">
        <f t="shared" si="2"/>
        <v>1686.29</v>
      </c>
      <c r="E19" s="120">
        <f t="shared" si="3"/>
        <v>1686.29</v>
      </c>
      <c r="F19" s="120">
        <f t="shared" si="4"/>
        <v>1686.29</v>
      </c>
      <c r="G19" s="120">
        <v>1686.29</v>
      </c>
      <c r="H19" s="120"/>
      <c r="I19" s="120"/>
      <c r="J19" s="120"/>
      <c r="K19" s="120"/>
      <c r="L19" s="120"/>
      <c r="M19" s="120"/>
      <c r="N19" s="120"/>
      <c r="O19" s="120"/>
      <c r="P19" s="120"/>
      <c r="Q19" s="120"/>
      <c r="R19" s="120"/>
      <c r="S19" s="120"/>
    </row>
    <row r="20" ht="18" customHeight="1" spans="1:19">
      <c r="A20" s="118"/>
      <c r="B20" s="115" t="s">
        <v>230</v>
      </c>
      <c r="C20" s="119" t="s">
        <v>231</v>
      </c>
      <c r="D20" s="120">
        <f t="shared" si="2"/>
        <v>738.84</v>
      </c>
      <c r="E20" s="120">
        <f t="shared" si="3"/>
        <v>738.84</v>
      </c>
      <c r="F20" s="120">
        <f t="shared" si="4"/>
        <v>738.84</v>
      </c>
      <c r="G20" s="120">
        <v>738.84</v>
      </c>
      <c r="H20" s="120"/>
      <c r="I20" s="120"/>
      <c r="J20" s="120"/>
      <c r="K20" s="120"/>
      <c r="L20" s="120"/>
      <c r="M20" s="120"/>
      <c r="N20" s="120"/>
      <c r="O20" s="120"/>
      <c r="P20" s="120"/>
      <c r="Q20" s="120"/>
      <c r="R20" s="120"/>
      <c r="S20" s="120"/>
    </row>
    <row r="21" ht="18" customHeight="1" spans="1:19">
      <c r="A21" s="118"/>
      <c r="B21" s="115" t="s">
        <v>232</v>
      </c>
      <c r="C21" s="119" t="s">
        <v>233</v>
      </c>
      <c r="D21" s="120">
        <f t="shared" si="2"/>
        <v>4205.34</v>
      </c>
      <c r="E21" s="120">
        <f t="shared" si="3"/>
        <v>4205.34</v>
      </c>
      <c r="F21" s="120">
        <f t="shared" si="4"/>
        <v>4205.34</v>
      </c>
      <c r="G21" s="120">
        <v>4205.34</v>
      </c>
      <c r="H21" s="120"/>
      <c r="I21" s="120"/>
      <c r="J21" s="120"/>
      <c r="K21" s="120"/>
      <c r="L21" s="120"/>
      <c r="M21" s="120"/>
      <c r="N21" s="120"/>
      <c r="O21" s="120"/>
      <c r="P21" s="120"/>
      <c r="Q21" s="120"/>
      <c r="R21" s="120"/>
      <c r="S21" s="120"/>
    </row>
    <row r="22" ht="18" customHeight="1" spans="1:19">
      <c r="A22" s="118"/>
      <c r="B22" s="115" t="s">
        <v>234</v>
      </c>
      <c r="C22" s="119" t="s">
        <v>235</v>
      </c>
      <c r="D22" s="120">
        <f t="shared" si="2"/>
        <v>0</v>
      </c>
      <c r="E22" s="120">
        <f t="shared" si="3"/>
        <v>0</v>
      </c>
      <c r="F22" s="120">
        <f t="shared" si="4"/>
        <v>0</v>
      </c>
      <c r="G22" s="120"/>
      <c r="H22" s="120"/>
      <c r="I22" s="120"/>
      <c r="J22" s="120"/>
      <c r="K22" s="120"/>
      <c r="L22" s="120"/>
      <c r="M22" s="120"/>
      <c r="N22" s="120"/>
      <c r="O22" s="120"/>
      <c r="P22" s="120"/>
      <c r="Q22" s="120"/>
      <c r="R22" s="120"/>
      <c r="S22" s="120"/>
    </row>
    <row r="23" ht="18" customHeight="1" spans="1:19">
      <c r="A23" s="118"/>
      <c r="B23" s="115" t="s">
        <v>236</v>
      </c>
      <c r="C23" s="119" t="s">
        <v>237</v>
      </c>
      <c r="D23" s="120">
        <f t="shared" si="2"/>
        <v>25.81</v>
      </c>
      <c r="E23" s="120">
        <f t="shared" si="3"/>
        <v>25.81</v>
      </c>
      <c r="F23" s="120">
        <f t="shared" si="4"/>
        <v>25.81</v>
      </c>
      <c r="G23" s="120">
        <v>25.1</v>
      </c>
      <c r="H23" s="120"/>
      <c r="I23" s="120"/>
      <c r="J23" s="120"/>
      <c r="K23" s="120"/>
      <c r="L23" s="120"/>
      <c r="M23" s="120">
        <v>0.71</v>
      </c>
      <c r="N23" s="120"/>
      <c r="O23" s="120"/>
      <c r="P23" s="120"/>
      <c r="Q23" s="120"/>
      <c r="R23" s="120"/>
      <c r="S23" s="120"/>
    </row>
    <row r="24" ht="18" customHeight="1" spans="1:19">
      <c r="A24" s="114">
        <v>302</v>
      </c>
      <c r="B24" s="115"/>
      <c r="C24" s="116" t="s">
        <v>100</v>
      </c>
      <c r="D24" s="121">
        <f>SUM(D25:D51)</f>
        <v>3045.68</v>
      </c>
      <c r="E24" s="121">
        <f t="shared" ref="E24:N24" si="5">SUM(E25:E51)</f>
        <v>3045.68</v>
      </c>
      <c r="F24" s="121">
        <f t="shared" si="5"/>
        <v>3045.68</v>
      </c>
      <c r="G24" s="121">
        <f t="shared" si="5"/>
        <v>2569.36</v>
      </c>
      <c r="H24" s="117">
        <f t="shared" si="5"/>
        <v>0</v>
      </c>
      <c r="I24" s="117">
        <f t="shared" si="5"/>
        <v>0</v>
      </c>
      <c r="J24" s="117">
        <f t="shared" si="5"/>
        <v>0</v>
      </c>
      <c r="K24" s="117">
        <f t="shared" si="5"/>
        <v>0</v>
      </c>
      <c r="L24" s="117">
        <f t="shared" si="5"/>
        <v>0</v>
      </c>
      <c r="M24" s="117">
        <f t="shared" si="5"/>
        <v>476.32</v>
      </c>
      <c r="N24" s="117">
        <f t="shared" si="5"/>
        <v>0</v>
      </c>
      <c r="O24" s="117">
        <f t="shared" ref="O24" si="6">SUM(O25:O51)</f>
        <v>0</v>
      </c>
      <c r="P24" s="117">
        <f t="shared" ref="P24" si="7">SUM(P25:P51)</f>
        <v>0</v>
      </c>
      <c r="Q24" s="117">
        <f t="shared" ref="Q24" si="8">SUM(Q25:Q51)</f>
        <v>0</v>
      </c>
      <c r="R24" s="117">
        <f t="shared" ref="R24" si="9">SUM(R25:R51)</f>
        <v>0</v>
      </c>
      <c r="S24" s="117">
        <f t="shared" ref="S24" si="10">SUM(S25:S51)</f>
        <v>0</v>
      </c>
    </row>
    <row r="25" ht="18" customHeight="1" spans="1:19">
      <c r="A25" s="118"/>
      <c r="B25" s="115" t="s">
        <v>212</v>
      </c>
      <c r="C25" s="119" t="s">
        <v>238</v>
      </c>
      <c r="D25" s="120">
        <f t="shared" ref="D25:D51" si="11">E25+P25</f>
        <v>844.73</v>
      </c>
      <c r="E25" s="120">
        <f t="shared" ref="E25:E51" si="12">F25+N25+O25</f>
        <v>844.73</v>
      </c>
      <c r="F25" s="120">
        <f t="shared" ref="F25:F51" si="13">SUM(G25:M25)</f>
        <v>844.73</v>
      </c>
      <c r="G25" s="120">
        <v>395.41</v>
      </c>
      <c r="H25" s="120"/>
      <c r="I25" s="120"/>
      <c r="J25" s="120"/>
      <c r="K25" s="120"/>
      <c r="L25" s="120"/>
      <c r="M25" s="120">
        <v>449.32</v>
      </c>
      <c r="N25" s="120"/>
      <c r="O25" s="120"/>
      <c r="P25" s="120"/>
      <c r="Q25" s="120"/>
      <c r="R25" s="120"/>
      <c r="S25" s="120"/>
    </row>
    <row r="26" ht="18" customHeight="1" spans="1:19">
      <c r="A26" s="118"/>
      <c r="B26" s="115" t="s">
        <v>214</v>
      </c>
      <c r="C26" s="119" t="s">
        <v>239</v>
      </c>
      <c r="D26" s="120">
        <f t="shared" si="11"/>
        <v>14.39</v>
      </c>
      <c r="E26" s="120">
        <f t="shared" si="12"/>
        <v>14.39</v>
      </c>
      <c r="F26" s="120">
        <f t="shared" si="13"/>
        <v>14.39</v>
      </c>
      <c r="G26" s="120">
        <v>14.39</v>
      </c>
      <c r="H26" s="120"/>
      <c r="I26" s="120"/>
      <c r="J26" s="120"/>
      <c r="K26" s="120"/>
      <c r="L26" s="120"/>
      <c r="M26" s="120"/>
      <c r="N26" s="120"/>
      <c r="O26" s="120"/>
      <c r="P26" s="120"/>
      <c r="Q26" s="120"/>
      <c r="R26" s="120"/>
      <c r="S26" s="120"/>
    </row>
    <row r="27" ht="18" customHeight="1" spans="1:19">
      <c r="A27" s="118"/>
      <c r="B27" s="115" t="s">
        <v>216</v>
      </c>
      <c r="C27" s="119" t="s">
        <v>240</v>
      </c>
      <c r="D27" s="120">
        <f t="shared" si="11"/>
        <v>6.15</v>
      </c>
      <c r="E27" s="120">
        <f t="shared" si="12"/>
        <v>6.15</v>
      </c>
      <c r="F27" s="120">
        <f t="shared" si="13"/>
        <v>6.15</v>
      </c>
      <c r="G27" s="120">
        <v>6.15</v>
      </c>
      <c r="H27" s="120"/>
      <c r="I27" s="120"/>
      <c r="J27" s="120"/>
      <c r="K27" s="120"/>
      <c r="L27" s="120"/>
      <c r="M27" s="120"/>
      <c r="N27" s="120"/>
      <c r="O27" s="120"/>
      <c r="P27" s="120"/>
      <c r="Q27" s="120"/>
      <c r="R27" s="120"/>
      <c r="S27" s="120"/>
    </row>
    <row r="28" ht="18" customHeight="1" spans="1:19">
      <c r="A28" s="118"/>
      <c r="B28" s="115" t="s">
        <v>241</v>
      </c>
      <c r="C28" s="119" t="s">
        <v>242</v>
      </c>
      <c r="D28" s="120">
        <f t="shared" si="11"/>
        <v>1.53</v>
      </c>
      <c r="E28" s="120">
        <f t="shared" si="12"/>
        <v>1.53</v>
      </c>
      <c r="F28" s="120">
        <f t="shared" si="13"/>
        <v>1.53</v>
      </c>
      <c r="G28" s="120">
        <v>1.53</v>
      </c>
      <c r="H28" s="120"/>
      <c r="I28" s="120"/>
      <c r="J28" s="120"/>
      <c r="K28" s="120"/>
      <c r="L28" s="120"/>
      <c r="M28" s="120"/>
      <c r="N28" s="120"/>
      <c r="O28" s="120"/>
      <c r="P28" s="120"/>
      <c r="Q28" s="120"/>
      <c r="R28" s="120"/>
      <c r="S28" s="120"/>
    </row>
    <row r="29" ht="18" customHeight="1" spans="1:19">
      <c r="A29" s="118"/>
      <c r="B29" s="115" t="s">
        <v>243</v>
      </c>
      <c r="C29" s="119" t="s">
        <v>244</v>
      </c>
      <c r="D29" s="120">
        <f t="shared" si="11"/>
        <v>46.46</v>
      </c>
      <c r="E29" s="120">
        <f t="shared" si="12"/>
        <v>46.46</v>
      </c>
      <c r="F29" s="120">
        <f t="shared" si="13"/>
        <v>46.46</v>
      </c>
      <c r="G29" s="120">
        <v>46.46</v>
      </c>
      <c r="H29" s="120"/>
      <c r="I29" s="120"/>
      <c r="J29" s="120"/>
      <c r="K29" s="120"/>
      <c r="L29" s="120"/>
      <c r="M29" s="120"/>
      <c r="N29" s="120"/>
      <c r="O29" s="120"/>
      <c r="P29" s="120"/>
      <c r="Q29" s="120"/>
      <c r="R29" s="120"/>
      <c r="S29" s="120"/>
    </row>
    <row r="30" ht="18" customHeight="1" spans="1:19">
      <c r="A30" s="118"/>
      <c r="B30" s="115" t="s">
        <v>218</v>
      </c>
      <c r="C30" s="119" t="s">
        <v>245</v>
      </c>
      <c r="D30" s="120">
        <f t="shared" si="11"/>
        <v>66.22</v>
      </c>
      <c r="E30" s="120">
        <f t="shared" si="12"/>
        <v>66.22</v>
      </c>
      <c r="F30" s="120">
        <f t="shared" si="13"/>
        <v>66.22</v>
      </c>
      <c r="G30" s="120">
        <v>66.22</v>
      </c>
      <c r="H30" s="120"/>
      <c r="I30" s="120"/>
      <c r="J30" s="120"/>
      <c r="K30" s="120"/>
      <c r="L30" s="120"/>
      <c r="M30" s="120"/>
      <c r="N30" s="120"/>
      <c r="O30" s="120"/>
      <c r="P30" s="120"/>
      <c r="Q30" s="120"/>
      <c r="R30" s="120"/>
      <c r="S30" s="120"/>
    </row>
    <row r="31" ht="18" customHeight="1" spans="1:19">
      <c r="A31" s="118"/>
      <c r="B31" s="115" t="s">
        <v>220</v>
      </c>
      <c r="C31" s="119" t="s">
        <v>246</v>
      </c>
      <c r="D31" s="120">
        <f t="shared" si="11"/>
        <v>13.48</v>
      </c>
      <c r="E31" s="120">
        <f t="shared" si="12"/>
        <v>13.48</v>
      </c>
      <c r="F31" s="120">
        <f t="shared" si="13"/>
        <v>13.48</v>
      </c>
      <c r="G31" s="120">
        <v>13.48</v>
      </c>
      <c r="H31" s="120"/>
      <c r="I31" s="120"/>
      <c r="J31" s="120"/>
      <c r="K31" s="120"/>
      <c r="L31" s="120"/>
      <c r="M31" s="120"/>
      <c r="N31" s="120"/>
      <c r="O31" s="120"/>
      <c r="P31" s="120"/>
      <c r="Q31" s="120"/>
      <c r="R31" s="120"/>
      <c r="S31" s="120"/>
    </row>
    <row r="32" ht="18" customHeight="1" spans="1:19">
      <c r="A32" s="118"/>
      <c r="B32" s="115" t="s">
        <v>222</v>
      </c>
      <c r="C32" s="119" t="s">
        <v>247</v>
      </c>
      <c r="D32" s="120">
        <f t="shared" si="11"/>
        <v>0</v>
      </c>
      <c r="E32" s="120">
        <f t="shared" si="12"/>
        <v>0</v>
      </c>
      <c r="F32" s="120">
        <f t="shared" si="13"/>
        <v>0</v>
      </c>
      <c r="G32" s="120"/>
      <c r="H32" s="120"/>
      <c r="I32" s="120"/>
      <c r="J32" s="120"/>
      <c r="K32" s="120"/>
      <c r="L32" s="120"/>
      <c r="M32" s="120"/>
      <c r="N32" s="120"/>
      <c r="O32" s="120"/>
      <c r="P32" s="120"/>
      <c r="Q32" s="120"/>
      <c r="R32" s="120"/>
      <c r="S32" s="120"/>
    </row>
    <row r="33" ht="18" customHeight="1" spans="1:19">
      <c r="A33" s="118"/>
      <c r="B33" s="115" t="s">
        <v>224</v>
      </c>
      <c r="C33" s="119" t="s">
        <v>248</v>
      </c>
      <c r="D33" s="120">
        <f t="shared" si="11"/>
        <v>0.33</v>
      </c>
      <c r="E33" s="120">
        <f t="shared" si="12"/>
        <v>0.33</v>
      </c>
      <c r="F33" s="120">
        <f t="shared" si="13"/>
        <v>0.33</v>
      </c>
      <c r="G33" s="120">
        <v>0.33</v>
      </c>
      <c r="H33" s="120"/>
      <c r="I33" s="120"/>
      <c r="J33" s="120"/>
      <c r="K33" s="120"/>
      <c r="L33" s="120"/>
      <c r="M33" s="120"/>
      <c r="N33" s="120"/>
      <c r="O33" s="120"/>
      <c r="P33" s="120"/>
      <c r="Q33" s="120"/>
      <c r="R33" s="120"/>
      <c r="S33" s="120"/>
    </row>
    <row r="34" ht="18" customHeight="1" spans="1:19">
      <c r="A34" s="118"/>
      <c r="B34" s="115" t="s">
        <v>228</v>
      </c>
      <c r="C34" s="119" t="s">
        <v>249</v>
      </c>
      <c r="D34" s="120">
        <f t="shared" si="11"/>
        <v>68.41</v>
      </c>
      <c r="E34" s="120">
        <f t="shared" si="12"/>
        <v>68.41</v>
      </c>
      <c r="F34" s="120">
        <f t="shared" si="13"/>
        <v>68.41</v>
      </c>
      <c r="G34" s="120">
        <v>68.41</v>
      </c>
      <c r="H34" s="120"/>
      <c r="I34" s="120"/>
      <c r="J34" s="120"/>
      <c r="K34" s="120"/>
      <c r="L34" s="120"/>
      <c r="M34" s="120"/>
      <c r="N34" s="120"/>
      <c r="O34" s="120"/>
      <c r="P34" s="120"/>
      <c r="Q34" s="120"/>
      <c r="R34" s="120"/>
      <c r="S34" s="120"/>
    </row>
    <row r="35" ht="18" customHeight="1" spans="1:19">
      <c r="A35" s="118"/>
      <c r="B35" s="115" t="s">
        <v>230</v>
      </c>
      <c r="C35" s="119" t="s">
        <v>250</v>
      </c>
      <c r="D35" s="120">
        <f t="shared" si="11"/>
        <v>0</v>
      </c>
      <c r="E35" s="120">
        <f t="shared" si="12"/>
        <v>0</v>
      </c>
      <c r="F35" s="120">
        <f t="shared" si="13"/>
        <v>0</v>
      </c>
      <c r="G35" s="120"/>
      <c r="H35" s="120"/>
      <c r="I35" s="120"/>
      <c r="J35" s="120"/>
      <c r="K35" s="120"/>
      <c r="L35" s="120"/>
      <c r="M35" s="120"/>
      <c r="N35" s="120"/>
      <c r="O35" s="120"/>
      <c r="P35" s="120"/>
      <c r="Q35" s="120"/>
      <c r="R35" s="120"/>
      <c r="S35" s="120"/>
    </row>
    <row r="36" ht="18" customHeight="1" spans="1:19">
      <c r="A36" s="118"/>
      <c r="B36" s="115" t="s">
        <v>232</v>
      </c>
      <c r="C36" s="119" t="s">
        <v>251</v>
      </c>
      <c r="D36" s="120">
        <f t="shared" si="11"/>
        <v>253.72</v>
      </c>
      <c r="E36" s="120">
        <f t="shared" si="12"/>
        <v>253.72</v>
      </c>
      <c r="F36" s="120">
        <f t="shared" si="13"/>
        <v>253.72</v>
      </c>
      <c r="G36" s="120">
        <v>253.72</v>
      </c>
      <c r="H36" s="120"/>
      <c r="I36" s="120"/>
      <c r="J36" s="120"/>
      <c r="K36" s="120"/>
      <c r="L36" s="120"/>
      <c r="M36" s="120"/>
      <c r="N36" s="120"/>
      <c r="O36" s="120"/>
      <c r="P36" s="120"/>
      <c r="Q36" s="120"/>
      <c r="R36" s="120"/>
      <c r="S36" s="120"/>
    </row>
    <row r="37" ht="18" customHeight="1" spans="1:19">
      <c r="A37" s="118"/>
      <c r="B37" s="115" t="s">
        <v>234</v>
      </c>
      <c r="C37" s="119" t="s">
        <v>252</v>
      </c>
      <c r="D37" s="120">
        <f t="shared" si="11"/>
        <v>0.5</v>
      </c>
      <c r="E37" s="120">
        <f t="shared" si="12"/>
        <v>0.5</v>
      </c>
      <c r="F37" s="120">
        <f t="shared" si="13"/>
        <v>0.5</v>
      </c>
      <c r="G37" s="120">
        <v>0.5</v>
      </c>
      <c r="H37" s="120"/>
      <c r="I37" s="120"/>
      <c r="J37" s="120"/>
      <c r="K37" s="120"/>
      <c r="L37" s="120"/>
      <c r="M37" s="120"/>
      <c r="N37" s="120"/>
      <c r="O37" s="120"/>
      <c r="P37" s="120"/>
      <c r="Q37" s="120"/>
      <c r="R37" s="120"/>
      <c r="S37" s="120"/>
    </row>
    <row r="38" ht="18" customHeight="1" spans="1:19">
      <c r="A38" s="118"/>
      <c r="B38" s="115" t="s">
        <v>253</v>
      </c>
      <c r="C38" s="119" t="s">
        <v>254</v>
      </c>
      <c r="D38" s="120">
        <f t="shared" si="11"/>
        <v>18.87</v>
      </c>
      <c r="E38" s="120">
        <f t="shared" si="12"/>
        <v>18.87</v>
      </c>
      <c r="F38" s="120">
        <f t="shared" si="13"/>
        <v>18.87</v>
      </c>
      <c r="G38" s="120">
        <v>18.87</v>
      </c>
      <c r="H38" s="120"/>
      <c r="I38" s="120"/>
      <c r="J38" s="120"/>
      <c r="K38" s="120"/>
      <c r="L38" s="120"/>
      <c r="M38" s="120"/>
      <c r="N38" s="120"/>
      <c r="O38" s="120"/>
      <c r="P38" s="120"/>
      <c r="Q38" s="120"/>
      <c r="R38" s="120"/>
      <c r="S38" s="120"/>
    </row>
    <row r="39" ht="18" customHeight="1" spans="1:19">
      <c r="A39" s="118"/>
      <c r="B39" s="115" t="s">
        <v>255</v>
      </c>
      <c r="C39" s="119" t="s">
        <v>256</v>
      </c>
      <c r="D39" s="120">
        <f t="shared" si="11"/>
        <v>624.86</v>
      </c>
      <c r="E39" s="120">
        <f t="shared" si="12"/>
        <v>624.86</v>
      </c>
      <c r="F39" s="120">
        <f t="shared" si="13"/>
        <v>624.86</v>
      </c>
      <c r="G39" s="120">
        <v>597.86</v>
      </c>
      <c r="H39" s="120"/>
      <c r="I39" s="120"/>
      <c r="J39" s="120"/>
      <c r="K39" s="120"/>
      <c r="L39" s="120"/>
      <c r="M39" s="120">
        <v>27</v>
      </c>
      <c r="N39" s="120"/>
      <c r="O39" s="120"/>
      <c r="P39" s="120"/>
      <c r="Q39" s="120"/>
      <c r="R39" s="120"/>
      <c r="S39" s="120"/>
    </row>
    <row r="40" ht="18" customHeight="1" spans="1:19">
      <c r="A40" s="118"/>
      <c r="B40" s="115" t="s">
        <v>257</v>
      </c>
      <c r="C40" s="119" t="s">
        <v>258</v>
      </c>
      <c r="D40" s="120">
        <f t="shared" si="11"/>
        <v>51.73</v>
      </c>
      <c r="E40" s="120">
        <f t="shared" si="12"/>
        <v>51.73</v>
      </c>
      <c r="F40" s="120">
        <f t="shared" si="13"/>
        <v>51.73</v>
      </c>
      <c r="G40" s="120">
        <v>51.73</v>
      </c>
      <c r="H40" s="120"/>
      <c r="I40" s="120"/>
      <c r="J40" s="120"/>
      <c r="K40" s="120"/>
      <c r="L40" s="120"/>
      <c r="M40" s="120"/>
      <c r="N40" s="120"/>
      <c r="O40" s="120"/>
      <c r="P40" s="120"/>
      <c r="Q40" s="120"/>
      <c r="R40" s="120"/>
      <c r="S40" s="120"/>
    </row>
    <row r="41" ht="18" customHeight="1" spans="1:19">
      <c r="A41" s="118"/>
      <c r="B41" s="115" t="s">
        <v>259</v>
      </c>
      <c r="C41" s="119" t="s">
        <v>260</v>
      </c>
      <c r="D41" s="120">
        <f t="shared" si="11"/>
        <v>17.33</v>
      </c>
      <c r="E41" s="120">
        <f t="shared" si="12"/>
        <v>17.33</v>
      </c>
      <c r="F41" s="120">
        <f t="shared" si="13"/>
        <v>17.33</v>
      </c>
      <c r="G41" s="120">
        <v>17.33</v>
      </c>
      <c r="H41" s="120"/>
      <c r="I41" s="120"/>
      <c r="J41" s="120"/>
      <c r="K41" s="120"/>
      <c r="L41" s="120"/>
      <c r="M41" s="120"/>
      <c r="N41" s="120"/>
      <c r="O41" s="120"/>
      <c r="P41" s="120"/>
      <c r="Q41" s="120"/>
      <c r="R41" s="120"/>
      <c r="S41" s="120"/>
    </row>
    <row r="42" ht="18" customHeight="1" spans="1:19">
      <c r="A42" s="118"/>
      <c r="B42" s="115" t="s">
        <v>261</v>
      </c>
      <c r="C42" s="119" t="s">
        <v>262</v>
      </c>
      <c r="D42" s="120">
        <f t="shared" si="11"/>
        <v>0</v>
      </c>
      <c r="E42" s="120">
        <f t="shared" si="12"/>
        <v>0</v>
      </c>
      <c r="F42" s="120">
        <f t="shared" si="13"/>
        <v>0</v>
      </c>
      <c r="G42" s="120"/>
      <c r="H42" s="120"/>
      <c r="I42" s="120"/>
      <c r="J42" s="120"/>
      <c r="K42" s="120"/>
      <c r="L42" s="120"/>
      <c r="M42" s="120"/>
      <c r="N42" s="120"/>
      <c r="O42" s="120"/>
      <c r="P42" s="120"/>
      <c r="Q42" s="120"/>
      <c r="R42" s="120"/>
      <c r="S42" s="120"/>
    </row>
    <row r="43" ht="18" customHeight="1" spans="1:19">
      <c r="A43" s="118"/>
      <c r="B43" s="115" t="s">
        <v>263</v>
      </c>
      <c r="C43" s="119" t="s">
        <v>264</v>
      </c>
      <c r="D43" s="120">
        <f t="shared" si="11"/>
        <v>15.35</v>
      </c>
      <c r="E43" s="120">
        <f t="shared" si="12"/>
        <v>15.35</v>
      </c>
      <c r="F43" s="120">
        <f t="shared" si="13"/>
        <v>15.35</v>
      </c>
      <c r="G43" s="120">
        <v>15.35</v>
      </c>
      <c r="H43" s="120"/>
      <c r="I43" s="120"/>
      <c r="J43" s="120"/>
      <c r="K43" s="120"/>
      <c r="L43" s="120"/>
      <c r="M43" s="120"/>
      <c r="N43" s="120"/>
      <c r="O43" s="120"/>
      <c r="P43" s="120"/>
      <c r="Q43" s="120"/>
      <c r="R43" s="120"/>
      <c r="S43" s="120"/>
    </row>
    <row r="44" ht="18" customHeight="1" spans="1:19">
      <c r="A44" s="118"/>
      <c r="B44" s="115" t="s">
        <v>265</v>
      </c>
      <c r="C44" s="119" t="s">
        <v>266</v>
      </c>
      <c r="D44" s="120">
        <f t="shared" si="11"/>
        <v>78.92</v>
      </c>
      <c r="E44" s="120">
        <f t="shared" si="12"/>
        <v>78.92</v>
      </c>
      <c r="F44" s="120">
        <f t="shared" si="13"/>
        <v>78.92</v>
      </c>
      <c r="G44" s="120">
        <v>78.92</v>
      </c>
      <c r="H44" s="120"/>
      <c r="I44" s="120"/>
      <c r="J44" s="120"/>
      <c r="K44" s="120"/>
      <c r="L44" s="120"/>
      <c r="M44" s="120"/>
      <c r="N44" s="120"/>
      <c r="O44" s="120"/>
      <c r="P44" s="120"/>
      <c r="Q44" s="120"/>
      <c r="R44" s="120"/>
      <c r="S44" s="120"/>
    </row>
    <row r="45" ht="18" customHeight="1" spans="1:19">
      <c r="A45" s="118"/>
      <c r="B45" s="115" t="s">
        <v>267</v>
      </c>
      <c r="C45" s="119" t="s">
        <v>268</v>
      </c>
      <c r="D45" s="120">
        <f t="shared" si="11"/>
        <v>0.48</v>
      </c>
      <c r="E45" s="120">
        <f t="shared" si="12"/>
        <v>0.48</v>
      </c>
      <c r="F45" s="120">
        <f t="shared" si="13"/>
        <v>0.48</v>
      </c>
      <c r="G45" s="120">
        <v>0.48</v>
      </c>
      <c r="H45" s="120"/>
      <c r="I45" s="120"/>
      <c r="J45" s="120"/>
      <c r="K45" s="120"/>
      <c r="L45" s="120"/>
      <c r="M45" s="120"/>
      <c r="N45" s="120"/>
      <c r="O45" s="120"/>
      <c r="P45" s="120"/>
      <c r="Q45" s="120"/>
      <c r="R45" s="120"/>
      <c r="S45" s="120"/>
    </row>
    <row r="46" ht="18" customHeight="1" spans="1:19">
      <c r="A46" s="118"/>
      <c r="B46" s="115" t="s">
        <v>269</v>
      </c>
      <c r="C46" s="119" t="s">
        <v>270</v>
      </c>
      <c r="D46" s="120">
        <f t="shared" si="11"/>
        <v>548.27</v>
      </c>
      <c r="E46" s="120">
        <f t="shared" si="12"/>
        <v>548.27</v>
      </c>
      <c r="F46" s="120">
        <f t="shared" si="13"/>
        <v>548.27</v>
      </c>
      <c r="G46" s="120">
        <v>548.27</v>
      </c>
      <c r="H46" s="120"/>
      <c r="I46" s="120"/>
      <c r="J46" s="120"/>
      <c r="K46" s="120"/>
      <c r="L46" s="120"/>
      <c r="M46" s="120"/>
      <c r="N46" s="120"/>
      <c r="O46" s="120"/>
      <c r="P46" s="120"/>
      <c r="Q46" s="120"/>
      <c r="R46" s="120"/>
      <c r="S46" s="120"/>
    </row>
    <row r="47" ht="18" customHeight="1" spans="1:19">
      <c r="A47" s="118"/>
      <c r="B47" s="115" t="s">
        <v>271</v>
      </c>
      <c r="C47" s="119" t="s">
        <v>272</v>
      </c>
      <c r="D47" s="120">
        <f t="shared" si="11"/>
        <v>359.5</v>
      </c>
      <c r="E47" s="120">
        <f t="shared" si="12"/>
        <v>359.5</v>
      </c>
      <c r="F47" s="120">
        <f t="shared" si="13"/>
        <v>359.5</v>
      </c>
      <c r="G47" s="120">
        <v>359.5</v>
      </c>
      <c r="H47" s="120"/>
      <c r="I47" s="120"/>
      <c r="J47" s="120"/>
      <c r="K47" s="120"/>
      <c r="L47" s="120"/>
      <c r="M47" s="120"/>
      <c r="N47" s="120"/>
      <c r="O47" s="120"/>
      <c r="P47" s="120"/>
      <c r="Q47" s="120"/>
      <c r="R47" s="120"/>
      <c r="S47" s="120"/>
    </row>
    <row r="48" ht="18" customHeight="1" spans="1:19">
      <c r="A48" s="118"/>
      <c r="B48" s="115" t="s">
        <v>273</v>
      </c>
      <c r="C48" s="119" t="s">
        <v>274</v>
      </c>
      <c r="D48" s="120">
        <f t="shared" si="11"/>
        <v>6.56</v>
      </c>
      <c r="E48" s="120">
        <f t="shared" si="12"/>
        <v>6.56</v>
      </c>
      <c r="F48" s="120">
        <f t="shared" si="13"/>
        <v>6.56</v>
      </c>
      <c r="G48" s="120">
        <v>6.56</v>
      </c>
      <c r="H48" s="120"/>
      <c r="I48" s="120"/>
      <c r="J48" s="120"/>
      <c r="K48" s="120"/>
      <c r="L48" s="120"/>
      <c r="M48" s="120"/>
      <c r="N48" s="120"/>
      <c r="O48" s="120"/>
      <c r="P48" s="120"/>
      <c r="Q48" s="120"/>
      <c r="R48" s="120"/>
      <c r="S48" s="120"/>
    </row>
    <row r="49" ht="18" customHeight="1" spans="1:19">
      <c r="A49" s="118"/>
      <c r="B49" s="115" t="s">
        <v>275</v>
      </c>
      <c r="C49" s="119" t="s">
        <v>276</v>
      </c>
      <c r="D49" s="120">
        <f t="shared" si="11"/>
        <v>4.12</v>
      </c>
      <c r="E49" s="120">
        <f t="shared" si="12"/>
        <v>4.12</v>
      </c>
      <c r="F49" s="120">
        <f t="shared" si="13"/>
        <v>4.12</v>
      </c>
      <c r="G49" s="120">
        <v>4.12</v>
      </c>
      <c r="H49" s="120"/>
      <c r="I49" s="120"/>
      <c r="J49" s="120"/>
      <c r="K49" s="120"/>
      <c r="L49" s="120"/>
      <c r="M49" s="120"/>
      <c r="N49" s="120"/>
      <c r="O49" s="120"/>
      <c r="P49" s="120"/>
      <c r="Q49" s="120"/>
      <c r="R49" s="120"/>
      <c r="S49" s="120"/>
    </row>
    <row r="50" ht="18" customHeight="1" spans="1:19">
      <c r="A50" s="118"/>
      <c r="B50" s="115" t="s">
        <v>277</v>
      </c>
      <c r="C50" s="119" t="s">
        <v>278</v>
      </c>
      <c r="D50" s="120">
        <f t="shared" si="11"/>
        <v>0</v>
      </c>
      <c r="E50" s="120">
        <f t="shared" si="12"/>
        <v>0</v>
      </c>
      <c r="F50" s="120">
        <f t="shared" si="13"/>
        <v>0</v>
      </c>
      <c r="G50" s="120"/>
      <c r="H50" s="120"/>
      <c r="I50" s="120"/>
      <c r="J50" s="120"/>
      <c r="K50" s="120"/>
      <c r="L50" s="120"/>
      <c r="M50" s="120"/>
      <c r="N50" s="120"/>
      <c r="O50" s="120"/>
      <c r="P50" s="120"/>
      <c r="Q50" s="120"/>
      <c r="R50" s="120"/>
      <c r="S50" s="120"/>
    </row>
    <row r="51" ht="18" customHeight="1" spans="1:19">
      <c r="A51" s="118"/>
      <c r="B51" s="115" t="s">
        <v>236</v>
      </c>
      <c r="C51" s="119" t="s">
        <v>279</v>
      </c>
      <c r="D51" s="120">
        <f t="shared" si="11"/>
        <v>3.77</v>
      </c>
      <c r="E51" s="120">
        <f t="shared" si="12"/>
        <v>3.77</v>
      </c>
      <c r="F51" s="120">
        <f t="shared" si="13"/>
        <v>3.77</v>
      </c>
      <c r="G51" s="120">
        <v>3.77</v>
      </c>
      <c r="H51" s="120"/>
      <c r="I51" s="120"/>
      <c r="J51" s="120"/>
      <c r="K51" s="120"/>
      <c r="L51" s="120"/>
      <c r="M51" s="120"/>
      <c r="N51" s="120"/>
      <c r="O51" s="120"/>
      <c r="P51" s="120"/>
      <c r="Q51" s="120"/>
      <c r="R51" s="120"/>
      <c r="S51" s="120"/>
    </row>
    <row r="52" ht="18" customHeight="1" spans="1:19">
      <c r="A52" s="114">
        <v>303</v>
      </c>
      <c r="B52" s="115"/>
      <c r="C52" s="116" t="s">
        <v>101</v>
      </c>
      <c r="D52" s="117">
        <f>SUM(D53:D63)</f>
        <v>635.38</v>
      </c>
      <c r="E52" s="117">
        <f t="shared" ref="E52:S52" si="14">SUM(E53:E63)</f>
        <v>635.38</v>
      </c>
      <c r="F52" s="117">
        <f t="shared" si="14"/>
        <v>635.38</v>
      </c>
      <c r="G52" s="117">
        <f t="shared" si="14"/>
        <v>571.88</v>
      </c>
      <c r="H52" s="117">
        <f t="shared" si="14"/>
        <v>0</v>
      </c>
      <c r="I52" s="117">
        <f t="shared" si="14"/>
        <v>0</v>
      </c>
      <c r="J52" s="117">
        <f t="shared" si="14"/>
        <v>0</v>
      </c>
      <c r="K52" s="117">
        <f t="shared" si="14"/>
        <v>0</v>
      </c>
      <c r="L52" s="117">
        <f t="shared" si="14"/>
        <v>0</v>
      </c>
      <c r="M52" s="117">
        <f t="shared" si="14"/>
        <v>63.5</v>
      </c>
      <c r="N52" s="117">
        <f t="shared" si="14"/>
        <v>0</v>
      </c>
      <c r="O52" s="117">
        <f t="shared" si="14"/>
        <v>0</v>
      </c>
      <c r="P52" s="117">
        <f t="shared" si="14"/>
        <v>0</v>
      </c>
      <c r="Q52" s="117">
        <f t="shared" si="14"/>
        <v>0</v>
      </c>
      <c r="R52" s="117">
        <f t="shared" si="14"/>
        <v>0</v>
      </c>
      <c r="S52" s="117">
        <f t="shared" si="14"/>
        <v>0</v>
      </c>
    </row>
    <row r="53" ht="18" customHeight="1" spans="1:19">
      <c r="A53" s="118"/>
      <c r="B53" s="115" t="s">
        <v>212</v>
      </c>
      <c r="C53" s="119" t="s">
        <v>280</v>
      </c>
      <c r="D53" s="120">
        <f t="shared" ref="D53:D63" si="15">E53+P53</f>
        <v>76.03</v>
      </c>
      <c r="E53" s="120">
        <f t="shared" ref="E53:E63" si="16">F53+N53+O53</f>
        <v>76.03</v>
      </c>
      <c r="F53" s="120">
        <f t="shared" ref="F53:F63" si="17">SUM(G53:M53)</f>
        <v>76.03</v>
      </c>
      <c r="G53" s="120">
        <v>76.03</v>
      </c>
      <c r="H53" s="120"/>
      <c r="I53" s="120"/>
      <c r="J53" s="120"/>
      <c r="K53" s="120"/>
      <c r="L53" s="120"/>
      <c r="M53" s="120"/>
      <c r="N53" s="120"/>
      <c r="O53" s="120"/>
      <c r="P53" s="120"/>
      <c r="Q53" s="120"/>
      <c r="R53" s="120"/>
      <c r="S53" s="120"/>
    </row>
    <row r="54" ht="18" customHeight="1" spans="1:19">
      <c r="A54" s="118"/>
      <c r="B54" s="115" t="s">
        <v>214</v>
      </c>
      <c r="C54" s="119" t="s">
        <v>281</v>
      </c>
      <c r="D54" s="120">
        <f t="shared" si="15"/>
        <v>6.23</v>
      </c>
      <c r="E54" s="120">
        <f t="shared" si="16"/>
        <v>6.23</v>
      </c>
      <c r="F54" s="120">
        <f t="shared" si="17"/>
        <v>6.23</v>
      </c>
      <c r="G54" s="120">
        <v>6.23</v>
      </c>
      <c r="H54" s="120"/>
      <c r="I54" s="120"/>
      <c r="J54" s="120"/>
      <c r="K54" s="120"/>
      <c r="L54" s="120"/>
      <c r="M54" s="120"/>
      <c r="N54" s="120"/>
      <c r="O54" s="120"/>
      <c r="P54" s="120"/>
      <c r="Q54" s="120"/>
      <c r="R54" s="120"/>
      <c r="S54" s="120"/>
    </row>
    <row r="55" ht="18" customHeight="1" spans="1:19">
      <c r="A55" s="118"/>
      <c r="B55" s="115" t="s">
        <v>216</v>
      </c>
      <c r="C55" s="119" t="s">
        <v>282</v>
      </c>
      <c r="D55" s="120">
        <f t="shared" si="15"/>
        <v>0</v>
      </c>
      <c r="E55" s="120">
        <f t="shared" si="16"/>
        <v>0</v>
      </c>
      <c r="F55" s="120">
        <f t="shared" si="17"/>
        <v>0</v>
      </c>
      <c r="G55" s="120"/>
      <c r="H55" s="120"/>
      <c r="I55" s="120"/>
      <c r="J55" s="120"/>
      <c r="K55" s="120"/>
      <c r="L55" s="120"/>
      <c r="M55" s="120"/>
      <c r="N55" s="120"/>
      <c r="O55" s="120"/>
      <c r="P55" s="120"/>
      <c r="Q55" s="120"/>
      <c r="R55" s="120"/>
      <c r="S55" s="120"/>
    </row>
    <row r="56" ht="18" customHeight="1" spans="1:19">
      <c r="A56" s="118"/>
      <c r="B56" s="115" t="s">
        <v>241</v>
      </c>
      <c r="C56" s="119" t="s">
        <v>283</v>
      </c>
      <c r="D56" s="120">
        <f t="shared" si="15"/>
        <v>5.85</v>
      </c>
      <c r="E56" s="120">
        <f t="shared" si="16"/>
        <v>5.85</v>
      </c>
      <c r="F56" s="120">
        <f t="shared" si="17"/>
        <v>5.85</v>
      </c>
      <c r="G56" s="120">
        <v>5.85</v>
      </c>
      <c r="H56" s="120"/>
      <c r="I56" s="120"/>
      <c r="J56" s="120"/>
      <c r="K56" s="120"/>
      <c r="L56" s="120"/>
      <c r="M56" s="120"/>
      <c r="N56" s="120"/>
      <c r="O56" s="120"/>
      <c r="P56" s="120"/>
      <c r="Q56" s="120"/>
      <c r="R56" s="120"/>
      <c r="S56" s="120"/>
    </row>
    <row r="57" ht="18" customHeight="1" spans="1:19">
      <c r="A57" s="118"/>
      <c r="B57" s="115" t="s">
        <v>243</v>
      </c>
      <c r="C57" s="119" t="s">
        <v>284</v>
      </c>
      <c r="D57" s="120">
        <f t="shared" si="15"/>
        <v>463.51</v>
      </c>
      <c r="E57" s="120">
        <f t="shared" si="16"/>
        <v>463.51</v>
      </c>
      <c r="F57" s="120">
        <f t="shared" si="17"/>
        <v>463.51</v>
      </c>
      <c r="G57" s="120">
        <v>463.51</v>
      </c>
      <c r="H57" s="120"/>
      <c r="I57" s="120"/>
      <c r="J57" s="120"/>
      <c r="K57" s="120"/>
      <c r="L57" s="120"/>
      <c r="M57" s="120"/>
      <c r="N57" s="120"/>
      <c r="O57" s="120"/>
      <c r="P57" s="120"/>
      <c r="Q57" s="120"/>
      <c r="R57" s="120"/>
      <c r="S57" s="120"/>
    </row>
    <row r="58" ht="18" customHeight="1" spans="1:19">
      <c r="A58" s="118"/>
      <c r="B58" s="115" t="s">
        <v>218</v>
      </c>
      <c r="C58" s="119" t="s">
        <v>285</v>
      </c>
      <c r="D58" s="120">
        <f t="shared" si="15"/>
        <v>0</v>
      </c>
      <c r="E58" s="120">
        <f t="shared" si="16"/>
        <v>0</v>
      </c>
      <c r="F58" s="120">
        <f t="shared" si="17"/>
        <v>0</v>
      </c>
      <c r="G58" s="120"/>
      <c r="H58" s="120"/>
      <c r="I58" s="120"/>
      <c r="J58" s="120"/>
      <c r="K58" s="120"/>
      <c r="L58" s="120"/>
      <c r="M58" s="120"/>
      <c r="N58" s="120"/>
      <c r="O58" s="120"/>
      <c r="P58" s="120"/>
      <c r="Q58" s="120"/>
      <c r="R58" s="120"/>
      <c r="S58" s="120"/>
    </row>
    <row r="59" ht="18" customHeight="1" spans="1:19">
      <c r="A59" s="118"/>
      <c r="B59" s="115" t="s">
        <v>220</v>
      </c>
      <c r="C59" s="119" t="s">
        <v>286</v>
      </c>
      <c r="D59" s="120">
        <f t="shared" si="15"/>
        <v>0</v>
      </c>
      <c r="E59" s="120">
        <f t="shared" si="16"/>
        <v>0</v>
      </c>
      <c r="F59" s="120">
        <f t="shared" si="17"/>
        <v>0</v>
      </c>
      <c r="G59" s="120"/>
      <c r="H59" s="120"/>
      <c r="I59" s="120"/>
      <c r="J59" s="120"/>
      <c r="K59" s="120"/>
      <c r="L59" s="120"/>
      <c r="M59" s="120"/>
      <c r="N59" s="120"/>
      <c r="O59" s="120"/>
      <c r="P59" s="120"/>
      <c r="Q59" s="120"/>
      <c r="R59" s="120"/>
      <c r="S59" s="120"/>
    </row>
    <row r="60" ht="18" customHeight="1" spans="1:19">
      <c r="A60" s="118"/>
      <c r="B60" s="115" t="s">
        <v>222</v>
      </c>
      <c r="C60" s="119" t="s">
        <v>287</v>
      </c>
      <c r="D60" s="120">
        <f t="shared" si="15"/>
        <v>61.95</v>
      </c>
      <c r="E60" s="120">
        <f t="shared" si="16"/>
        <v>61.95</v>
      </c>
      <c r="F60" s="120">
        <f t="shared" si="17"/>
        <v>61.95</v>
      </c>
      <c r="G60" s="120"/>
      <c r="H60" s="120"/>
      <c r="I60" s="120"/>
      <c r="J60" s="120"/>
      <c r="K60" s="120"/>
      <c r="L60" s="120"/>
      <c r="M60" s="120">
        <v>61.95</v>
      </c>
      <c r="N60" s="120"/>
      <c r="O60" s="120"/>
      <c r="P60" s="120"/>
      <c r="Q60" s="120"/>
      <c r="R60" s="120"/>
      <c r="S60" s="120"/>
    </row>
    <row r="61" ht="18" customHeight="1" spans="1:19">
      <c r="A61" s="118"/>
      <c r="B61" s="115" t="s">
        <v>224</v>
      </c>
      <c r="C61" s="119" t="s">
        <v>288</v>
      </c>
      <c r="D61" s="120">
        <f t="shared" si="15"/>
        <v>0</v>
      </c>
      <c r="E61" s="120">
        <f t="shared" si="16"/>
        <v>0</v>
      </c>
      <c r="F61" s="120">
        <f t="shared" si="17"/>
        <v>0</v>
      </c>
      <c r="G61" s="120"/>
      <c r="H61" s="120"/>
      <c r="I61" s="120"/>
      <c r="J61" s="120"/>
      <c r="K61" s="120"/>
      <c r="L61" s="120"/>
      <c r="M61" s="120"/>
      <c r="N61" s="120"/>
      <c r="O61" s="120"/>
      <c r="P61" s="120"/>
      <c r="Q61" s="120"/>
      <c r="R61" s="120"/>
      <c r="S61" s="120"/>
    </row>
    <row r="62" ht="18" customHeight="1" spans="1:19">
      <c r="A62" s="118"/>
      <c r="B62" s="115" t="s">
        <v>226</v>
      </c>
      <c r="C62" s="119" t="s">
        <v>289</v>
      </c>
      <c r="D62" s="120">
        <f t="shared" si="15"/>
        <v>0</v>
      </c>
      <c r="E62" s="120">
        <f t="shared" si="16"/>
        <v>0</v>
      </c>
      <c r="F62" s="120">
        <f t="shared" si="17"/>
        <v>0</v>
      </c>
      <c r="G62" s="120"/>
      <c r="H62" s="120"/>
      <c r="I62" s="120"/>
      <c r="J62" s="120"/>
      <c r="K62" s="120"/>
      <c r="L62" s="120"/>
      <c r="M62" s="120"/>
      <c r="N62" s="120"/>
      <c r="O62" s="120"/>
      <c r="P62" s="120"/>
      <c r="Q62" s="120"/>
      <c r="R62" s="120"/>
      <c r="S62" s="120"/>
    </row>
    <row r="63" ht="18" customHeight="1" spans="1:19">
      <c r="A63" s="118"/>
      <c r="B63" s="115" t="s">
        <v>236</v>
      </c>
      <c r="C63" s="119" t="s">
        <v>290</v>
      </c>
      <c r="D63" s="120">
        <f t="shared" si="15"/>
        <v>21.81</v>
      </c>
      <c r="E63" s="120">
        <f t="shared" si="16"/>
        <v>21.81</v>
      </c>
      <c r="F63" s="120">
        <f t="shared" si="17"/>
        <v>21.81</v>
      </c>
      <c r="G63" s="120">
        <v>20.26</v>
      </c>
      <c r="H63" s="120"/>
      <c r="I63" s="120"/>
      <c r="J63" s="120"/>
      <c r="K63" s="120"/>
      <c r="L63" s="120"/>
      <c r="M63" s="120">
        <v>1.55</v>
      </c>
      <c r="N63" s="120"/>
      <c r="O63" s="120"/>
      <c r="P63" s="120"/>
      <c r="Q63" s="120"/>
      <c r="R63" s="120"/>
      <c r="S63" s="120"/>
    </row>
    <row r="64" s="91" customFormat="1" ht="21.95" customHeight="1" spans="1:19">
      <c r="A64" s="122" t="s">
        <v>291</v>
      </c>
      <c r="B64" s="122"/>
      <c r="C64" s="123" t="s">
        <v>292</v>
      </c>
      <c r="D64" s="124">
        <f t="shared" ref="D64:G64" si="18">D65</f>
        <v>6.69</v>
      </c>
      <c r="E64" s="124">
        <f t="shared" si="18"/>
        <v>6.69</v>
      </c>
      <c r="F64" s="124">
        <f t="shared" si="18"/>
        <v>6.69</v>
      </c>
      <c r="G64" s="124">
        <f t="shared" si="18"/>
        <v>6.69</v>
      </c>
      <c r="H64" s="125"/>
      <c r="I64" s="125"/>
      <c r="J64" s="125"/>
      <c r="K64" s="125"/>
      <c r="L64" s="125"/>
      <c r="M64" s="125"/>
      <c r="N64" s="125"/>
      <c r="O64" s="125"/>
      <c r="P64" s="125"/>
      <c r="Q64" s="125"/>
      <c r="R64" s="125"/>
      <c r="S64" s="125"/>
    </row>
    <row r="65" ht="21.95" customHeight="1" spans="1:19">
      <c r="A65" s="133"/>
      <c r="B65" s="134" t="s">
        <v>149</v>
      </c>
      <c r="C65" s="135" t="s">
        <v>293</v>
      </c>
      <c r="D65" s="124">
        <v>6.69</v>
      </c>
      <c r="E65" s="124">
        <v>6.69</v>
      </c>
      <c r="F65" s="124">
        <v>6.69</v>
      </c>
      <c r="G65" s="124">
        <v>6.69</v>
      </c>
      <c r="H65" s="136"/>
      <c r="I65" s="136"/>
      <c r="J65" s="136"/>
      <c r="K65" s="136"/>
      <c r="L65" s="136"/>
      <c r="M65" s="136"/>
      <c r="N65" s="136"/>
      <c r="O65" s="136"/>
      <c r="P65" s="136"/>
      <c r="Q65" s="136"/>
      <c r="R65" s="136"/>
      <c r="S65" s="136"/>
    </row>
  </sheetData>
  <mergeCells count="15">
    <mergeCell ref="A2:S2"/>
    <mergeCell ref="R3:S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pageMargins left="0.590277777777778" right="0.590277777777778" top="0.747916666666667" bottom="0.747916666666667" header="0.313888888888889" footer="0.313888888888889"/>
  <pageSetup paperSize="9" scale="63"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5"/>
  <sheetViews>
    <sheetView workbookViewId="0">
      <selection activeCell="A2" sqref="A2"/>
    </sheetView>
  </sheetViews>
  <sheetFormatPr defaultColWidth="9" defaultRowHeight="13.5" outlineLevelCol="6"/>
  <cols>
    <col min="1" max="3" width="6.375" customWidth="1"/>
    <col min="4" max="4" width="23.25" customWidth="1"/>
    <col min="5" max="7" width="14.75" customWidth="1"/>
  </cols>
  <sheetData>
    <row r="1" ht="38.1" customHeight="1" spans="1:7">
      <c r="A1" s="1" t="s">
        <v>294</v>
      </c>
      <c r="B1" s="1"/>
      <c r="C1" s="1"/>
      <c r="D1" s="1"/>
      <c r="E1" s="1"/>
      <c r="F1" s="1"/>
      <c r="G1" s="1"/>
    </row>
    <row r="2" spans="1:7">
      <c r="A2" s="7" t="s">
        <v>1</v>
      </c>
      <c r="B2" s="68"/>
      <c r="C2" s="68"/>
      <c r="D2" s="68"/>
      <c r="E2" s="13"/>
      <c r="F2" s="13"/>
      <c r="G2" s="43" t="s">
        <v>2</v>
      </c>
    </row>
    <row r="3" spans="1:7">
      <c r="A3" s="71" t="s">
        <v>295</v>
      </c>
      <c r="B3" s="71"/>
      <c r="C3" s="71"/>
      <c r="D3" s="71"/>
      <c r="E3" s="69" t="s">
        <v>296</v>
      </c>
      <c r="F3" s="70"/>
      <c r="G3" s="72"/>
    </row>
    <row r="4" spans="1:7">
      <c r="A4" s="73" t="s">
        <v>104</v>
      </c>
      <c r="B4" s="73" t="s">
        <v>105</v>
      </c>
      <c r="C4" s="73" t="s">
        <v>106</v>
      </c>
      <c r="D4" s="73" t="s">
        <v>297</v>
      </c>
      <c r="E4" s="18" t="s">
        <v>98</v>
      </c>
      <c r="F4" s="18" t="s">
        <v>92</v>
      </c>
      <c r="G4" s="18" t="s">
        <v>93</v>
      </c>
    </row>
    <row r="5" spans="1:7">
      <c r="A5" s="73" t="s">
        <v>114</v>
      </c>
      <c r="B5" s="73" t="s">
        <v>115</v>
      </c>
      <c r="C5" s="73" t="s">
        <v>116</v>
      </c>
      <c r="D5" s="73" t="s">
        <v>117</v>
      </c>
      <c r="E5" s="73" t="s">
        <v>118</v>
      </c>
      <c r="F5" s="73" t="s">
        <v>119</v>
      </c>
      <c r="G5" s="73" t="s">
        <v>120</v>
      </c>
    </row>
    <row r="6" spans="1:7">
      <c r="A6" s="86"/>
      <c r="B6" s="86"/>
      <c r="C6" s="86"/>
      <c r="D6" s="90" t="s">
        <v>298</v>
      </c>
      <c r="E6" s="78"/>
      <c r="F6" s="78"/>
      <c r="G6" s="78"/>
    </row>
    <row r="7" spans="1:7">
      <c r="A7" s="86"/>
      <c r="B7" s="86"/>
      <c r="C7" s="86"/>
      <c r="D7" s="86"/>
      <c r="E7" s="78"/>
      <c r="F7" s="78"/>
      <c r="G7" s="78"/>
    </row>
    <row r="8" ht="12" customHeight="1" spans="1:7">
      <c r="A8" s="86"/>
      <c r="B8" s="86"/>
      <c r="C8" s="86"/>
      <c r="D8" s="86"/>
      <c r="E8" s="78"/>
      <c r="F8" s="78"/>
      <c r="G8" s="78"/>
    </row>
    <row r="9" spans="1:7">
      <c r="A9" s="86"/>
      <c r="B9" s="86"/>
      <c r="C9" s="86"/>
      <c r="D9" s="86"/>
      <c r="E9" s="78"/>
      <c r="F9" s="78"/>
      <c r="G9" s="78"/>
    </row>
    <row r="10" spans="1:7">
      <c r="A10" s="86"/>
      <c r="B10" s="86"/>
      <c r="C10" s="86"/>
      <c r="D10" s="86"/>
      <c r="E10" s="78"/>
      <c r="F10" s="78"/>
      <c r="G10" s="78"/>
    </row>
    <row r="11" spans="1:7">
      <c r="A11" s="86"/>
      <c r="B11" s="86"/>
      <c r="C11" s="86"/>
      <c r="D11" s="86"/>
      <c r="E11" s="78"/>
      <c r="F11" s="78"/>
      <c r="G11" s="78"/>
    </row>
    <row r="12" spans="1:7">
      <c r="A12" s="86"/>
      <c r="B12" s="86"/>
      <c r="C12" s="86"/>
      <c r="D12" s="86"/>
      <c r="E12" s="78"/>
      <c r="F12" s="78"/>
      <c r="G12" s="78"/>
    </row>
    <row r="13" spans="1:7">
      <c r="A13" s="86"/>
      <c r="B13" s="86"/>
      <c r="C13" s="86"/>
      <c r="D13" s="86"/>
      <c r="E13" s="78"/>
      <c r="F13" s="78"/>
      <c r="G13" s="78"/>
    </row>
    <row r="14" spans="1:7">
      <c r="A14" s="86"/>
      <c r="B14" s="86"/>
      <c r="C14" s="86"/>
      <c r="D14" s="86"/>
      <c r="E14" s="78"/>
      <c r="F14" s="78"/>
      <c r="G14" s="78"/>
    </row>
    <row r="15" spans="1:7">
      <c r="A15" s="86"/>
      <c r="B15" s="86"/>
      <c r="C15" s="86"/>
      <c r="D15" s="86"/>
      <c r="E15" s="78"/>
      <c r="F15" s="78"/>
      <c r="G15" s="78"/>
    </row>
    <row r="16" spans="1:7">
      <c r="A16" s="86"/>
      <c r="B16" s="86"/>
      <c r="C16" s="86"/>
      <c r="D16" s="86"/>
      <c r="E16" s="78"/>
      <c r="F16" s="78"/>
      <c r="G16" s="78"/>
    </row>
    <row r="17" spans="1:7">
      <c r="A17" s="86"/>
      <c r="B17" s="86"/>
      <c r="C17" s="86"/>
      <c r="D17" s="86"/>
      <c r="E17" s="78"/>
      <c r="F17" s="78"/>
      <c r="G17" s="78"/>
    </row>
    <row r="18" spans="1:7">
      <c r="A18" s="86"/>
      <c r="B18" s="86"/>
      <c r="C18" s="86"/>
      <c r="D18" s="86"/>
      <c r="E18" s="78"/>
      <c r="F18" s="78"/>
      <c r="G18" s="78"/>
    </row>
    <row r="19" spans="1:7">
      <c r="A19" s="86"/>
      <c r="B19" s="86"/>
      <c r="C19" s="86"/>
      <c r="D19" s="86"/>
      <c r="E19" s="78"/>
      <c r="F19" s="78"/>
      <c r="G19" s="78"/>
    </row>
    <row r="20" spans="1:7">
      <c r="A20" s="86"/>
      <c r="B20" s="86"/>
      <c r="C20" s="86"/>
      <c r="D20" s="86"/>
      <c r="E20" s="78"/>
      <c r="F20" s="78"/>
      <c r="G20" s="78"/>
    </row>
    <row r="21" spans="1:7">
      <c r="A21" s="86"/>
      <c r="B21" s="86"/>
      <c r="C21" s="86"/>
      <c r="D21" s="86"/>
      <c r="E21" s="78"/>
      <c r="F21" s="78"/>
      <c r="G21" s="78"/>
    </row>
    <row r="22" spans="1:7">
      <c r="A22" s="86"/>
      <c r="B22" s="86"/>
      <c r="C22" s="86"/>
      <c r="D22" s="86"/>
      <c r="E22" s="78"/>
      <c r="F22" s="78"/>
      <c r="G22" s="78"/>
    </row>
    <row r="23" spans="1:7">
      <c r="A23" s="86"/>
      <c r="B23" s="86"/>
      <c r="C23" s="86"/>
      <c r="D23" s="86"/>
      <c r="E23" s="78"/>
      <c r="F23" s="78"/>
      <c r="G23" s="78"/>
    </row>
    <row r="24" spans="1:7">
      <c r="A24" s="86"/>
      <c r="B24" s="86"/>
      <c r="C24" s="86"/>
      <c r="D24" s="86"/>
      <c r="E24" s="78"/>
      <c r="F24" s="78"/>
      <c r="G24" s="78"/>
    </row>
    <row r="25" spans="1:7">
      <c r="A25" s="86"/>
      <c r="B25" s="86"/>
      <c r="C25" s="86"/>
      <c r="D25" s="86"/>
      <c r="E25" s="78"/>
      <c r="F25" s="78"/>
      <c r="G25" s="78"/>
    </row>
    <row r="26" spans="1:7">
      <c r="A26" s="86"/>
      <c r="B26" s="86"/>
      <c r="C26" s="86"/>
      <c r="D26" s="86"/>
      <c r="E26" s="78"/>
      <c r="F26" s="78"/>
      <c r="G26" s="78"/>
    </row>
    <row r="27" spans="1:7">
      <c r="A27" s="86"/>
      <c r="B27" s="86"/>
      <c r="C27" s="86"/>
      <c r="D27" s="86"/>
      <c r="E27" s="78"/>
      <c r="F27" s="78"/>
      <c r="G27" s="78"/>
    </row>
    <row r="28" spans="1:7">
      <c r="A28" s="86"/>
      <c r="B28" s="86"/>
      <c r="C28" s="86"/>
      <c r="D28" s="86"/>
      <c r="E28" s="78"/>
      <c r="F28" s="78"/>
      <c r="G28" s="78"/>
    </row>
    <row r="29" spans="1:7">
      <c r="A29" s="86"/>
      <c r="B29" s="86"/>
      <c r="C29" s="86"/>
      <c r="D29" s="86"/>
      <c r="E29" s="78"/>
      <c r="F29" s="78"/>
      <c r="G29" s="78"/>
    </row>
    <row r="30" spans="1:7">
      <c r="A30" s="86"/>
      <c r="B30" s="86"/>
      <c r="C30" s="86"/>
      <c r="D30" s="86"/>
      <c r="E30" s="78"/>
      <c r="F30" s="78"/>
      <c r="G30" s="78"/>
    </row>
    <row r="31" spans="1:7">
      <c r="A31" s="86"/>
      <c r="B31" s="86"/>
      <c r="C31" s="86"/>
      <c r="D31" s="86"/>
      <c r="E31" s="78"/>
      <c r="F31" s="78"/>
      <c r="G31" s="78"/>
    </row>
    <row r="32" spans="1:7">
      <c r="A32" s="86"/>
      <c r="B32" s="86"/>
      <c r="C32" s="86"/>
      <c r="D32" s="86"/>
      <c r="E32" s="78"/>
      <c r="F32" s="78"/>
      <c r="G32" s="78"/>
    </row>
    <row r="33" spans="1:7">
      <c r="A33" s="86"/>
      <c r="B33" s="86"/>
      <c r="C33" s="86"/>
      <c r="D33" s="86"/>
      <c r="E33" s="78"/>
      <c r="F33" s="78"/>
      <c r="G33" s="78"/>
    </row>
    <row r="34" spans="1:7">
      <c r="A34" s="86"/>
      <c r="B34" s="86"/>
      <c r="C34" s="86"/>
      <c r="D34" s="86"/>
      <c r="E34" s="78"/>
      <c r="F34" s="78"/>
      <c r="G34" s="78"/>
    </row>
    <row r="35" spans="1:7">
      <c r="A35" s="86"/>
      <c r="B35" s="86"/>
      <c r="C35" s="86"/>
      <c r="D35" s="86"/>
      <c r="E35" s="78"/>
      <c r="F35" s="78"/>
      <c r="G35" s="78"/>
    </row>
    <row r="36" spans="1:7">
      <c r="A36" s="86"/>
      <c r="B36" s="86"/>
      <c r="C36" s="86"/>
      <c r="D36" s="86"/>
      <c r="E36" s="78"/>
      <c r="F36" s="78"/>
      <c r="G36" s="78"/>
    </row>
    <row r="37" spans="1:7">
      <c r="A37" s="86"/>
      <c r="B37" s="86"/>
      <c r="C37" s="86"/>
      <c r="D37" s="86"/>
      <c r="E37" s="78"/>
      <c r="F37" s="78"/>
      <c r="G37" s="78"/>
    </row>
    <row r="38" spans="1:7">
      <c r="A38" s="86"/>
      <c r="B38" s="86"/>
      <c r="C38" s="86"/>
      <c r="D38" s="86"/>
      <c r="E38" s="78"/>
      <c r="F38" s="78"/>
      <c r="G38" s="78"/>
    </row>
    <row r="39" spans="1:7">
      <c r="A39" s="86"/>
      <c r="B39" s="86"/>
      <c r="C39" s="86"/>
      <c r="D39" s="86"/>
      <c r="E39" s="78"/>
      <c r="F39" s="78"/>
      <c r="G39" s="78"/>
    </row>
    <row r="40" spans="1:7">
      <c r="A40" s="86"/>
      <c r="B40" s="86"/>
      <c r="C40" s="86"/>
      <c r="D40" s="86"/>
      <c r="E40" s="78"/>
      <c r="F40" s="78"/>
      <c r="G40" s="78"/>
    </row>
    <row r="41" spans="1:7">
      <c r="A41" s="86"/>
      <c r="B41" s="86"/>
      <c r="C41" s="86"/>
      <c r="D41" s="86"/>
      <c r="E41" s="78"/>
      <c r="F41" s="78"/>
      <c r="G41" s="78"/>
    </row>
    <row r="42" spans="1:7">
      <c r="A42" s="86"/>
      <c r="B42" s="86"/>
      <c r="C42" s="86"/>
      <c r="D42" s="86"/>
      <c r="E42" s="78"/>
      <c r="F42" s="78"/>
      <c r="G42" s="78"/>
    </row>
    <row r="43" spans="1:7">
      <c r="A43" s="86"/>
      <c r="B43" s="86"/>
      <c r="C43" s="86"/>
      <c r="D43" s="86"/>
      <c r="E43" s="78"/>
      <c r="F43" s="78"/>
      <c r="G43" s="78"/>
    </row>
    <row r="44" spans="1:7">
      <c r="A44" s="86"/>
      <c r="B44" s="86"/>
      <c r="C44" s="86"/>
      <c r="D44" s="86"/>
      <c r="E44" s="78"/>
      <c r="F44" s="78"/>
      <c r="G44" s="78"/>
    </row>
    <row r="45" spans="1:7">
      <c r="A45" s="86"/>
      <c r="B45" s="86"/>
      <c r="C45" s="86"/>
      <c r="D45" s="86"/>
      <c r="E45" s="78"/>
      <c r="F45" s="78"/>
      <c r="G45" s="78"/>
    </row>
  </sheetData>
  <mergeCells count="3">
    <mergeCell ref="A1:G1"/>
    <mergeCell ref="A3:D3"/>
    <mergeCell ref="E3:G3"/>
  </mergeCells>
  <pageMargins left="0.554166666666667" right="0.554166666666667" top="1" bottom="1" header="0.511805555555556" footer="0.51180555555555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R114"/>
  <sheetViews>
    <sheetView workbookViewId="0">
      <selection activeCell="A3" sqref="A3"/>
    </sheetView>
  </sheetViews>
  <sheetFormatPr defaultColWidth="9" defaultRowHeight="13.5"/>
  <cols>
    <col min="1" max="1" width="10.75" customWidth="1"/>
    <col min="2" max="2" width="23.375" customWidth="1"/>
    <col min="3" max="3" width="22" customWidth="1"/>
    <col min="4" max="5" width="20.625" customWidth="1"/>
    <col min="10" max="10" width="7.5" customWidth="1"/>
    <col min="11" max="11" width="7" customWidth="1"/>
    <col min="12" max="12" width="26.875" customWidth="1"/>
    <col min="13" max="13" width="11.75" customWidth="1"/>
    <col min="14" max="14" width="10.625" customWidth="1"/>
  </cols>
  <sheetData>
    <row r="1" ht="20.1" customHeight="1" spans="1:5">
      <c r="A1" s="67"/>
      <c r="B1" s="67"/>
      <c r="C1" s="67"/>
      <c r="D1" s="67"/>
      <c r="E1" s="67"/>
    </row>
    <row r="2" ht="39.95" customHeight="1" spans="1:18">
      <c r="A2" s="1" t="s">
        <v>299</v>
      </c>
      <c r="B2" s="1"/>
      <c r="C2" s="1"/>
      <c r="D2" s="1"/>
      <c r="E2" s="1"/>
      <c r="F2" s="1"/>
      <c r="G2" s="1"/>
      <c r="H2" s="1"/>
      <c r="I2" s="1"/>
      <c r="J2" s="1"/>
      <c r="K2" s="1"/>
      <c r="L2" s="1"/>
      <c r="M2" s="1"/>
      <c r="N2" s="1"/>
      <c r="O2" s="1"/>
      <c r="P2" s="1"/>
      <c r="Q2" s="1"/>
      <c r="R2" s="1"/>
    </row>
    <row r="3" ht="39.95" customHeight="1" spans="1:18">
      <c r="A3" s="7" t="s">
        <v>1</v>
      </c>
      <c r="B3" s="68"/>
      <c r="C3" s="68"/>
      <c r="D3" s="13"/>
      <c r="E3" s="13"/>
      <c r="F3" s="13"/>
      <c r="G3" s="13"/>
      <c r="H3" s="13"/>
      <c r="I3" s="13"/>
      <c r="J3" s="68"/>
      <c r="K3" s="68"/>
      <c r="L3" s="68"/>
      <c r="M3" s="13"/>
      <c r="N3" s="13"/>
      <c r="O3" s="13"/>
      <c r="P3" s="13"/>
      <c r="Q3" s="13"/>
      <c r="R3" s="43" t="s">
        <v>2</v>
      </c>
    </row>
    <row r="4" ht="20.1" customHeight="1" spans="1:18">
      <c r="A4" s="69" t="s">
        <v>4</v>
      </c>
      <c r="B4" s="70"/>
      <c r="C4" s="70"/>
      <c r="D4" s="70"/>
      <c r="E4" s="70"/>
      <c r="F4" s="70"/>
      <c r="G4" s="70"/>
      <c r="H4" s="70"/>
      <c r="I4" s="72"/>
      <c r="J4" s="18" t="s">
        <v>4</v>
      </c>
      <c r="K4" s="18"/>
      <c r="L4" s="18"/>
      <c r="M4" s="18"/>
      <c r="N4" s="18"/>
      <c r="O4" s="18"/>
      <c r="P4" s="18"/>
      <c r="Q4" s="18"/>
      <c r="R4" s="18"/>
    </row>
    <row r="5" ht="30" customHeight="1" spans="1:18">
      <c r="A5" s="71" t="s">
        <v>300</v>
      </c>
      <c r="B5" s="71"/>
      <c r="C5" s="71"/>
      <c r="D5" s="69" t="s">
        <v>197</v>
      </c>
      <c r="E5" s="70"/>
      <c r="F5" s="72"/>
      <c r="G5" s="69" t="s">
        <v>301</v>
      </c>
      <c r="H5" s="70"/>
      <c r="I5" s="72"/>
      <c r="J5" s="71" t="s">
        <v>302</v>
      </c>
      <c r="K5" s="71"/>
      <c r="L5" s="71"/>
      <c r="M5" s="69" t="s">
        <v>197</v>
      </c>
      <c r="N5" s="70"/>
      <c r="O5" s="72"/>
      <c r="P5" s="69" t="s">
        <v>301</v>
      </c>
      <c r="Q5" s="70"/>
      <c r="R5" s="72"/>
    </row>
    <row r="6" spans="1:18">
      <c r="A6" s="73" t="s">
        <v>104</v>
      </c>
      <c r="B6" s="73" t="s">
        <v>105</v>
      </c>
      <c r="C6" s="73" t="s">
        <v>297</v>
      </c>
      <c r="D6" s="18" t="s">
        <v>102</v>
      </c>
      <c r="E6" s="18" t="s">
        <v>92</v>
      </c>
      <c r="F6" s="18" t="s">
        <v>93</v>
      </c>
      <c r="G6" s="18" t="s">
        <v>102</v>
      </c>
      <c r="H6" s="18" t="s">
        <v>92</v>
      </c>
      <c r="I6" s="18" t="s">
        <v>93</v>
      </c>
      <c r="J6" s="73" t="s">
        <v>104</v>
      </c>
      <c r="K6" s="73" t="s">
        <v>105</v>
      </c>
      <c r="L6" s="73" t="s">
        <v>297</v>
      </c>
      <c r="M6" s="18" t="s">
        <v>102</v>
      </c>
      <c r="N6" s="18" t="s">
        <v>92</v>
      </c>
      <c r="O6" s="18" t="s">
        <v>93</v>
      </c>
      <c r="P6" s="18" t="s">
        <v>102</v>
      </c>
      <c r="Q6" s="18" t="s">
        <v>92</v>
      </c>
      <c r="R6" s="18" t="s">
        <v>93</v>
      </c>
    </row>
    <row r="7" spans="1:18">
      <c r="A7" s="73" t="s">
        <v>114</v>
      </c>
      <c r="B7" s="73" t="s">
        <v>115</v>
      </c>
      <c r="C7" s="73" t="s">
        <v>116</v>
      </c>
      <c r="D7" s="73" t="s">
        <v>117</v>
      </c>
      <c r="E7" s="73" t="s">
        <v>118</v>
      </c>
      <c r="F7" s="73" t="s">
        <v>119</v>
      </c>
      <c r="G7" s="73" t="s">
        <v>120</v>
      </c>
      <c r="H7" s="73" t="s">
        <v>121</v>
      </c>
      <c r="I7" s="73" t="s">
        <v>122</v>
      </c>
      <c r="J7" s="73" t="s">
        <v>123</v>
      </c>
      <c r="K7" s="73" t="s">
        <v>124</v>
      </c>
      <c r="L7" s="73" t="s">
        <v>125</v>
      </c>
      <c r="M7" s="73" t="s">
        <v>126</v>
      </c>
      <c r="N7" s="73" t="s">
        <v>127</v>
      </c>
      <c r="O7" s="73" t="s">
        <v>128</v>
      </c>
      <c r="P7" s="73" t="s">
        <v>129</v>
      </c>
      <c r="Q7" s="73" t="s">
        <v>130</v>
      </c>
      <c r="R7" s="73" t="s">
        <v>131</v>
      </c>
    </row>
    <row r="8" spans="1:18">
      <c r="A8" s="74" t="s">
        <v>303</v>
      </c>
      <c r="B8" s="75" t="s">
        <v>304</v>
      </c>
      <c r="C8" s="76" t="s">
        <v>305</v>
      </c>
      <c r="D8" s="77">
        <f>SUM(D9:D12)</f>
        <v>261.56</v>
      </c>
      <c r="E8" s="77">
        <f t="shared" ref="E8:F8" si="0">SUM(E9:E12)</f>
        <v>261.56</v>
      </c>
      <c r="F8" s="77">
        <f t="shared" si="0"/>
        <v>0</v>
      </c>
      <c r="G8" s="78"/>
      <c r="H8" s="78"/>
      <c r="I8" s="78"/>
      <c r="J8" s="74" t="s">
        <v>306</v>
      </c>
      <c r="K8" s="74" t="s">
        <v>304</v>
      </c>
      <c r="L8" s="76" t="s">
        <v>99</v>
      </c>
      <c r="M8" s="77">
        <f>SUM(M9:M21)</f>
        <v>47999.42</v>
      </c>
      <c r="N8" s="77">
        <f t="shared" ref="N8:O8" si="1">SUM(N9:N21)</f>
        <v>47999.42</v>
      </c>
      <c r="O8" s="77">
        <f t="shared" si="1"/>
        <v>0</v>
      </c>
      <c r="P8" s="78"/>
      <c r="Q8" s="78"/>
      <c r="R8" s="78"/>
    </row>
    <row r="9" spans="1:18">
      <c r="A9" s="75"/>
      <c r="B9" s="75" t="s">
        <v>212</v>
      </c>
      <c r="C9" s="79" t="s">
        <v>307</v>
      </c>
      <c r="D9" s="80">
        <f>E9+F9</f>
        <v>182.56</v>
      </c>
      <c r="E9" s="81">
        <v>182.56</v>
      </c>
      <c r="F9" s="78"/>
      <c r="G9" s="78"/>
      <c r="H9" s="78"/>
      <c r="I9" s="78"/>
      <c r="J9" s="75"/>
      <c r="K9" s="75" t="s">
        <v>212</v>
      </c>
      <c r="L9" s="79" t="s">
        <v>308</v>
      </c>
      <c r="M9" s="80">
        <f>N9+O9</f>
        <v>13140.07</v>
      </c>
      <c r="N9" s="80">
        <v>13140.07</v>
      </c>
      <c r="O9" s="80"/>
      <c r="P9" s="78"/>
      <c r="Q9" s="78"/>
      <c r="R9" s="78"/>
    </row>
    <row r="10" spans="1:18">
      <c r="A10" s="75"/>
      <c r="B10" s="75" t="s">
        <v>214</v>
      </c>
      <c r="C10" s="79" t="s">
        <v>309</v>
      </c>
      <c r="D10" s="80">
        <f t="shared" ref="D10:D12" si="2">E10+F10</f>
        <v>59.06</v>
      </c>
      <c r="E10" s="81">
        <v>59.06</v>
      </c>
      <c r="F10" s="78"/>
      <c r="G10" s="78"/>
      <c r="H10" s="78"/>
      <c r="I10" s="78"/>
      <c r="J10" s="75"/>
      <c r="K10" s="75" t="s">
        <v>214</v>
      </c>
      <c r="L10" s="79" t="s">
        <v>310</v>
      </c>
      <c r="M10" s="80">
        <f t="shared" ref="M10:M21" si="3">N10+O10</f>
        <v>18093.25</v>
      </c>
      <c r="N10" s="80">
        <v>18093.25</v>
      </c>
      <c r="O10" s="80"/>
      <c r="P10" s="78"/>
      <c r="Q10" s="78"/>
      <c r="R10" s="78"/>
    </row>
    <row r="11" spans="1:18">
      <c r="A11" s="75"/>
      <c r="B11" s="75" t="s">
        <v>216</v>
      </c>
      <c r="C11" s="79" t="s">
        <v>311</v>
      </c>
      <c r="D11" s="80">
        <f t="shared" si="2"/>
        <v>19.94</v>
      </c>
      <c r="E11" s="81">
        <v>19.94</v>
      </c>
      <c r="F11" s="78"/>
      <c r="G11" s="78"/>
      <c r="H11" s="78"/>
      <c r="I11" s="78"/>
      <c r="J11" s="75"/>
      <c r="K11" s="75" t="s">
        <v>216</v>
      </c>
      <c r="L11" s="79" t="s">
        <v>312</v>
      </c>
      <c r="M11" s="80">
        <f t="shared" si="3"/>
        <v>5.82</v>
      </c>
      <c r="N11" s="80">
        <v>5.82</v>
      </c>
      <c r="O11" s="80"/>
      <c r="P11" s="78"/>
      <c r="Q11" s="78"/>
      <c r="R11" s="78"/>
    </row>
    <row r="12" spans="1:18">
      <c r="A12" s="75"/>
      <c r="B12" s="75" t="s">
        <v>236</v>
      </c>
      <c r="C12" s="79" t="s">
        <v>313</v>
      </c>
      <c r="D12" s="80">
        <f t="shared" si="2"/>
        <v>0</v>
      </c>
      <c r="E12" s="78"/>
      <c r="F12" s="78"/>
      <c r="G12" s="78"/>
      <c r="H12" s="78"/>
      <c r="I12" s="78"/>
      <c r="J12" s="75"/>
      <c r="K12" s="75" t="s">
        <v>218</v>
      </c>
      <c r="L12" s="79" t="s">
        <v>314</v>
      </c>
      <c r="M12" s="80">
        <f t="shared" si="3"/>
        <v>0</v>
      </c>
      <c r="N12" s="80">
        <v>0</v>
      </c>
      <c r="O12" s="80"/>
      <c r="P12" s="78"/>
      <c r="Q12" s="78"/>
      <c r="R12" s="78"/>
    </row>
    <row r="13" spans="1:18">
      <c r="A13" s="74" t="s">
        <v>315</v>
      </c>
      <c r="B13" s="74" t="s">
        <v>304</v>
      </c>
      <c r="C13" s="76" t="s">
        <v>316</v>
      </c>
      <c r="D13" s="77">
        <f>SUM(D14:D23)</f>
        <v>37.71</v>
      </c>
      <c r="E13" s="77">
        <f t="shared" ref="E13:F13" si="4">SUM(E14:E23)</f>
        <v>37.71</v>
      </c>
      <c r="F13" s="77">
        <f t="shared" si="4"/>
        <v>0</v>
      </c>
      <c r="G13" s="78"/>
      <c r="H13" s="78"/>
      <c r="I13" s="78"/>
      <c r="J13" s="75"/>
      <c r="K13" s="75" t="s">
        <v>220</v>
      </c>
      <c r="L13" s="79" t="s">
        <v>317</v>
      </c>
      <c r="M13" s="80">
        <f t="shared" si="3"/>
        <v>0</v>
      </c>
      <c r="N13" s="80">
        <v>0</v>
      </c>
      <c r="O13" s="80"/>
      <c r="P13" s="78"/>
      <c r="Q13" s="78"/>
      <c r="R13" s="78"/>
    </row>
    <row r="14" spans="1:18">
      <c r="A14" s="75"/>
      <c r="B14" s="75" t="s">
        <v>212</v>
      </c>
      <c r="C14" s="79" t="s">
        <v>318</v>
      </c>
      <c r="D14" s="80">
        <f>E14+F14</f>
        <v>18.46</v>
      </c>
      <c r="E14" s="81">
        <v>18.46</v>
      </c>
      <c r="F14" s="78"/>
      <c r="G14" s="78"/>
      <c r="H14" s="78"/>
      <c r="I14" s="78"/>
      <c r="J14" s="75"/>
      <c r="K14" s="75" t="s">
        <v>222</v>
      </c>
      <c r="L14" s="79" t="s">
        <v>319</v>
      </c>
      <c r="M14" s="80">
        <f t="shared" si="3"/>
        <v>6728.97</v>
      </c>
      <c r="N14" s="80">
        <v>6728.97</v>
      </c>
      <c r="O14" s="80"/>
      <c r="P14" s="78"/>
      <c r="Q14" s="78"/>
      <c r="R14" s="78"/>
    </row>
    <row r="15" ht="14.25" spans="1:18">
      <c r="A15" s="75"/>
      <c r="B15" s="75" t="s">
        <v>214</v>
      </c>
      <c r="C15" s="79" t="s">
        <v>320</v>
      </c>
      <c r="D15" s="80">
        <f t="shared" ref="D15:D23" si="5">E15+F15</f>
        <v>4</v>
      </c>
      <c r="E15" s="82">
        <v>4</v>
      </c>
      <c r="F15" s="78"/>
      <c r="G15" s="78"/>
      <c r="H15" s="78"/>
      <c r="I15" s="78"/>
      <c r="J15" s="75"/>
      <c r="K15" s="75" t="s">
        <v>224</v>
      </c>
      <c r="L15" s="79" t="s">
        <v>321</v>
      </c>
      <c r="M15" s="80">
        <f t="shared" si="3"/>
        <v>10.55</v>
      </c>
      <c r="N15" s="80">
        <v>10.55</v>
      </c>
      <c r="O15" s="80"/>
      <c r="P15" s="78"/>
      <c r="Q15" s="78"/>
      <c r="R15" s="78"/>
    </row>
    <row r="16" ht="14.25" spans="1:18">
      <c r="A16" s="75"/>
      <c r="B16" s="75" t="s">
        <v>216</v>
      </c>
      <c r="C16" s="79" t="s">
        <v>322</v>
      </c>
      <c r="D16" s="80">
        <f t="shared" si="5"/>
        <v>5.04</v>
      </c>
      <c r="E16" s="82">
        <v>5.04</v>
      </c>
      <c r="F16" s="78"/>
      <c r="G16" s="78"/>
      <c r="H16" s="78"/>
      <c r="I16" s="78"/>
      <c r="J16" s="75"/>
      <c r="K16" s="75" t="s">
        <v>226</v>
      </c>
      <c r="L16" s="79" t="s">
        <v>323</v>
      </c>
      <c r="M16" s="80">
        <f t="shared" si="3"/>
        <v>3364.48</v>
      </c>
      <c r="N16" s="80">
        <v>3364.48</v>
      </c>
      <c r="O16" s="80"/>
      <c r="P16" s="78"/>
      <c r="Q16" s="78"/>
      <c r="R16" s="78"/>
    </row>
    <row r="17" spans="1:18">
      <c r="A17" s="75"/>
      <c r="B17" s="75" t="s">
        <v>241</v>
      </c>
      <c r="C17" s="79" t="s">
        <v>324</v>
      </c>
      <c r="D17" s="80">
        <f t="shared" si="5"/>
        <v>0</v>
      </c>
      <c r="E17" s="81"/>
      <c r="F17" s="78"/>
      <c r="G17" s="78"/>
      <c r="H17" s="78"/>
      <c r="I17" s="78"/>
      <c r="J17" s="75"/>
      <c r="K17" s="75" t="s">
        <v>228</v>
      </c>
      <c r="L17" s="79" t="s">
        <v>325</v>
      </c>
      <c r="M17" s="80">
        <f t="shared" si="3"/>
        <v>1686.29</v>
      </c>
      <c r="N17" s="80">
        <v>1686.29</v>
      </c>
      <c r="O17" s="80"/>
      <c r="P17" s="78"/>
      <c r="Q17" s="78"/>
      <c r="R17" s="78"/>
    </row>
    <row r="18" spans="1:18">
      <c r="A18" s="75"/>
      <c r="B18" s="75" t="s">
        <v>243</v>
      </c>
      <c r="C18" s="79" t="s">
        <v>326</v>
      </c>
      <c r="D18" s="80">
        <f t="shared" si="5"/>
        <v>0</v>
      </c>
      <c r="E18" s="81"/>
      <c r="F18" s="78"/>
      <c r="G18" s="78"/>
      <c r="H18" s="78"/>
      <c r="I18" s="78"/>
      <c r="J18" s="75"/>
      <c r="K18" s="75" t="s">
        <v>230</v>
      </c>
      <c r="L18" s="79" t="s">
        <v>327</v>
      </c>
      <c r="M18" s="80">
        <f t="shared" si="3"/>
        <v>738.84</v>
      </c>
      <c r="N18" s="80">
        <v>738.84</v>
      </c>
      <c r="O18" s="80"/>
      <c r="P18" s="78"/>
      <c r="Q18" s="78"/>
      <c r="R18" s="78"/>
    </row>
    <row r="19" ht="14.25" spans="1:18">
      <c r="A19" s="75"/>
      <c r="B19" s="75" t="s">
        <v>218</v>
      </c>
      <c r="C19" s="79" t="s">
        <v>328</v>
      </c>
      <c r="D19" s="80">
        <f t="shared" si="5"/>
        <v>4.28</v>
      </c>
      <c r="E19" s="82">
        <v>4.28</v>
      </c>
      <c r="F19" s="78"/>
      <c r="G19" s="78"/>
      <c r="H19" s="78"/>
      <c r="I19" s="78"/>
      <c r="J19" s="75"/>
      <c r="K19" s="75" t="s">
        <v>232</v>
      </c>
      <c r="L19" s="79" t="s">
        <v>311</v>
      </c>
      <c r="M19" s="80">
        <f t="shared" si="3"/>
        <v>4205.34</v>
      </c>
      <c r="N19" s="80">
        <v>4205.34</v>
      </c>
      <c r="O19" s="80"/>
      <c r="P19" s="78"/>
      <c r="Q19" s="78"/>
      <c r="R19" s="78"/>
    </row>
    <row r="20" ht="12" customHeight="1" spans="1:18">
      <c r="A20" s="75"/>
      <c r="B20" s="75" t="s">
        <v>220</v>
      </c>
      <c r="C20" s="79" t="s">
        <v>329</v>
      </c>
      <c r="D20" s="80">
        <f t="shared" si="5"/>
        <v>0</v>
      </c>
      <c r="E20" s="81"/>
      <c r="F20" s="78"/>
      <c r="G20" s="78"/>
      <c r="H20" s="78"/>
      <c r="I20" s="78"/>
      <c r="J20" s="75"/>
      <c r="K20" s="75" t="s">
        <v>234</v>
      </c>
      <c r="L20" s="79" t="s">
        <v>330</v>
      </c>
      <c r="M20" s="80">
        <f t="shared" si="3"/>
        <v>0</v>
      </c>
      <c r="N20" s="80">
        <v>0</v>
      </c>
      <c r="O20" s="80"/>
      <c r="P20" s="78"/>
      <c r="Q20" s="78"/>
      <c r="R20" s="78"/>
    </row>
    <row r="21" ht="14.25" spans="1:18">
      <c r="A21" s="75"/>
      <c r="B21" s="75" t="s">
        <v>222</v>
      </c>
      <c r="C21" s="79" t="s">
        <v>331</v>
      </c>
      <c r="D21" s="80">
        <f t="shared" si="5"/>
        <v>5.93</v>
      </c>
      <c r="E21" s="82">
        <v>5.93</v>
      </c>
      <c r="F21" s="78"/>
      <c r="G21" s="78"/>
      <c r="H21" s="78"/>
      <c r="I21" s="78"/>
      <c r="J21" s="75"/>
      <c r="K21" s="75" t="s">
        <v>236</v>
      </c>
      <c r="L21" s="79" t="s">
        <v>313</v>
      </c>
      <c r="M21" s="80">
        <f t="shared" si="3"/>
        <v>25.81</v>
      </c>
      <c r="N21" s="80">
        <v>25.81</v>
      </c>
      <c r="O21" s="80"/>
      <c r="P21" s="78"/>
      <c r="Q21" s="78"/>
      <c r="R21" s="78"/>
    </row>
    <row r="22" spans="1:18">
      <c r="A22" s="75"/>
      <c r="B22" s="75" t="s">
        <v>224</v>
      </c>
      <c r="C22" s="79" t="s">
        <v>332</v>
      </c>
      <c r="D22" s="80">
        <f t="shared" si="5"/>
        <v>0</v>
      </c>
      <c r="E22" s="83"/>
      <c r="F22" s="78"/>
      <c r="G22" s="78"/>
      <c r="H22" s="78"/>
      <c r="I22" s="78"/>
      <c r="J22" s="74" t="s">
        <v>333</v>
      </c>
      <c r="K22" s="74" t="s">
        <v>304</v>
      </c>
      <c r="L22" s="76" t="s">
        <v>100</v>
      </c>
      <c r="M22" s="77">
        <f>SUM(M23:M49)</f>
        <v>3045.68</v>
      </c>
      <c r="N22" s="77">
        <f t="shared" ref="N22:O22" si="6">SUM(N23:N49)</f>
        <v>3045.68</v>
      </c>
      <c r="O22" s="77">
        <f t="shared" si="6"/>
        <v>0</v>
      </c>
      <c r="P22" s="78"/>
      <c r="Q22" s="78"/>
      <c r="R22" s="78"/>
    </row>
    <row r="23" spans="1:18">
      <c r="A23" s="75"/>
      <c r="B23" s="75" t="s">
        <v>236</v>
      </c>
      <c r="C23" s="79" t="s">
        <v>334</v>
      </c>
      <c r="D23" s="80">
        <f t="shared" si="5"/>
        <v>0</v>
      </c>
      <c r="E23" s="83"/>
      <c r="F23" s="78"/>
      <c r="G23" s="78"/>
      <c r="H23" s="78"/>
      <c r="I23" s="78"/>
      <c r="J23" s="75"/>
      <c r="K23" s="75" t="s">
        <v>212</v>
      </c>
      <c r="L23" s="79" t="s">
        <v>335</v>
      </c>
      <c r="M23" s="80">
        <f>N23+O23</f>
        <v>844.48</v>
      </c>
      <c r="N23" s="78">
        <v>844.48</v>
      </c>
      <c r="O23" s="78"/>
      <c r="P23" s="78"/>
      <c r="Q23" s="78"/>
      <c r="R23" s="78"/>
    </row>
    <row r="24" spans="1:18">
      <c r="A24" s="74" t="s">
        <v>336</v>
      </c>
      <c r="B24" s="74" t="s">
        <v>304</v>
      </c>
      <c r="C24" s="76" t="s">
        <v>337</v>
      </c>
      <c r="D24" s="77">
        <f>SUM(D25:D31)</f>
        <v>348.16</v>
      </c>
      <c r="E24" s="77">
        <f t="shared" ref="E24:F24" si="7">SUM(E25:E31)</f>
        <v>0</v>
      </c>
      <c r="F24" s="77">
        <f t="shared" si="7"/>
        <v>348.16</v>
      </c>
      <c r="G24" s="78"/>
      <c r="H24" s="78"/>
      <c r="I24" s="78"/>
      <c r="J24" s="75"/>
      <c r="K24" s="75" t="s">
        <v>214</v>
      </c>
      <c r="L24" s="79" t="s">
        <v>338</v>
      </c>
      <c r="M24" s="80">
        <f t="shared" ref="M24:M49" si="8">N24+O24</f>
        <v>14.39</v>
      </c>
      <c r="N24" s="78">
        <v>14.39</v>
      </c>
      <c r="O24" s="78"/>
      <c r="P24" s="78"/>
      <c r="Q24" s="78"/>
      <c r="R24" s="78"/>
    </row>
    <row r="25" spans="1:18">
      <c r="A25" s="75"/>
      <c r="B25" s="75" t="s">
        <v>212</v>
      </c>
      <c r="C25" s="79" t="s">
        <v>339</v>
      </c>
      <c r="D25" s="80">
        <f>E25+F25</f>
        <v>348.16</v>
      </c>
      <c r="E25" s="78"/>
      <c r="F25" s="78">
        <v>348.16</v>
      </c>
      <c r="G25" s="78"/>
      <c r="H25" s="78"/>
      <c r="I25" s="78"/>
      <c r="J25" s="75"/>
      <c r="K25" s="75" t="s">
        <v>216</v>
      </c>
      <c r="L25" s="79" t="s">
        <v>340</v>
      </c>
      <c r="M25" s="80">
        <f t="shared" si="8"/>
        <v>6.15</v>
      </c>
      <c r="N25" s="78">
        <v>6.15</v>
      </c>
      <c r="O25" s="78"/>
      <c r="P25" s="78"/>
      <c r="Q25" s="78"/>
      <c r="R25" s="78"/>
    </row>
    <row r="26" spans="1:18">
      <c r="A26" s="75"/>
      <c r="B26" s="75" t="s">
        <v>214</v>
      </c>
      <c r="C26" s="79" t="s">
        <v>341</v>
      </c>
      <c r="D26" s="80">
        <f t="shared" ref="D26:D31" si="9">E26+F26</f>
        <v>0</v>
      </c>
      <c r="E26" s="78"/>
      <c r="F26" s="78"/>
      <c r="G26" s="78"/>
      <c r="H26" s="78"/>
      <c r="I26" s="78"/>
      <c r="J26" s="75"/>
      <c r="K26" s="75" t="s">
        <v>241</v>
      </c>
      <c r="L26" s="79" t="s">
        <v>342</v>
      </c>
      <c r="M26" s="80">
        <f t="shared" si="8"/>
        <v>1.53</v>
      </c>
      <c r="N26" s="78">
        <v>1.53</v>
      </c>
      <c r="O26" s="78"/>
      <c r="P26" s="78"/>
      <c r="Q26" s="78"/>
      <c r="R26" s="78"/>
    </row>
    <row r="27" spans="1:18">
      <c r="A27" s="75"/>
      <c r="B27" s="75" t="s">
        <v>216</v>
      </c>
      <c r="C27" s="79" t="s">
        <v>343</v>
      </c>
      <c r="D27" s="80">
        <f t="shared" si="9"/>
        <v>0</v>
      </c>
      <c r="E27" s="78"/>
      <c r="F27" s="78"/>
      <c r="G27" s="78"/>
      <c r="H27" s="78"/>
      <c r="I27" s="78"/>
      <c r="J27" s="75"/>
      <c r="K27" s="75" t="s">
        <v>243</v>
      </c>
      <c r="L27" s="79" t="s">
        <v>344</v>
      </c>
      <c r="M27" s="80">
        <f t="shared" si="8"/>
        <v>46.46</v>
      </c>
      <c r="N27" s="78">
        <v>46.46</v>
      </c>
      <c r="O27" s="78"/>
      <c r="P27" s="78"/>
      <c r="Q27" s="78"/>
      <c r="R27" s="78"/>
    </row>
    <row r="28" spans="1:18">
      <c r="A28" s="75"/>
      <c r="B28" s="75" t="s">
        <v>243</v>
      </c>
      <c r="C28" s="79" t="s">
        <v>345</v>
      </c>
      <c r="D28" s="80">
        <f t="shared" si="9"/>
        <v>0</v>
      </c>
      <c r="E28" s="78"/>
      <c r="F28" s="78"/>
      <c r="G28" s="78"/>
      <c r="H28" s="78"/>
      <c r="I28" s="78"/>
      <c r="J28" s="75"/>
      <c r="K28" s="75" t="s">
        <v>218</v>
      </c>
      <c r="L28" s="79" t="s">
        <v>346</v>
      </c>
      <c r="M28" s="80">
        <f t="shared" si="8"/>
        <v>66.22</v>
      </c>
      <c r="N28" s="78">
        <v>66.22</v>
      </c>
      <c r="O28" s="78"/>
      <c r="P28" s="78"/>
      <c r="Q28" s="78"/>
      <c r="R28" s="78"/>
    </row>
    <row r="29" spans="1:18">
      <c r="A29" s="75"/>
      <c r="B29" s="75" t="s">
        <v>218</v>
      </c>
      <c r="C29" s="79" t="s">
        <v>347</v>
      </c>
      <c r="D29" s="80">
        <f t="shared" si="9"/>
        <v>0</v>
      </c>
      <c r="E29" s="78"/>
      <c r="F29" s="78"/>
      <c r="G29" s="78"/>
      <c r="H29" s="78"/>
      <c r="I29" s="78"/>
      <c r="J29" s="75"/>
      <c r="K29" s="75" t="s">
        <v>220</v>
      </c>
      <c r="L29" s="79" t="s">
        <v>348</v>
      </c>
      <c r="M29" s="80">
        <f t="shared" si="8"/>
        <v>13.48</v>
      </c>
      <c r="N29" s="78">
        <v>13.48</v>
      </c>
      <c r="O29" s="78"/>
      <c r="P29" s="78"/>
      <c r="Q29" s="78"/>
      <c r="R29" s="78"/>
    </row>
    <row r="30" spans="1:18">
      <c r="A30" s="75"/>
      <c r="B30" s="75" t="s">
        <v>220</v>
      </c>
      <c r="C30" s="79" t="s">
        <v>349</v>
      </c>
      <c r="D30" s="80">
        <f t="shared" si="9"/>
        <v>0</v>
      </c>
      <c r="E30" s="78"/>
      <c r="F30" s="78"/>
      <c r="G30" s="78"/>
      <c r="H30" s="78"/>
      <c r="I30" s="78"/>
      <c r="J30" s="75"/>
      <c r="K30" s="75" t="s">
        <v>222</v>
      </c>
      <c r="L30" s="79" t="s">
        <v>350</v>
      </c>
      <c r="M30" s="80">
        <f t="shared" si="8"/>
        <v>0</v>
      </c>
      <c r="N30" s="78">
        <v>0</v>
      </c>
      <c r="O30" s="78"/>
      <c r="P30" s="78"/>
      <c r="Q30" s="78"/>
      <c r="R30" s="78"/>
    </row>
    <row r="31" spans="1:18">
      <c r="A31" s="75"/>
      <c r="B31" s="75" t="s">
        <v>236</v>
      </c>
      <c r="C31" s="79" t="s">
        <v>351</v>
      </c>
      <c r="D31" s="80">
        <f t="shared" si="9"/>
        <v>0</v>
      </c>
      <c r="E31" s="78"/>
      <c r="F31" s="78"/>
      <c r="G31" s="78"/>
      <c r="H31" s="78"/>
      <c r="I31" s="78"/>
      <c r="J31" s="75"/>
      <c r="K31" s="75" t="s">
        <v>224</v>
      </c>
      <c r="L31" s="79" t="s">
        <v>352</v>
      </c>
      <c r="M31" s="80">
        <f t="shared" si="8"/>
        <v>0.33</v>
      </c>
      <c r="N31" s="78">
        <v>0.33</v>
      </c>
      <c r="O31" s="78"/>
      <c r="P31" s="78"/>
      <c r="Q31" s="78"/>
      <c r="R31" s="78"/>
    </row>
    <row r="32" spans="1:18">
      <c r="A32" s="74" t="s">
        <v>353</v>
      </c>
      <c r="B32" s="74" t="s">
        <v>304</v>
      </c>
      <c r="C32" s="76" t="s">
        <v>354</v>
      </c>
      <c r="D32" s="77">
        <f>SUM(D33:D38)</f>
        <v>0</v>
      </c>
      <c r="E32" s="77">
        <f t="shared" ref="E32:F32" si="10">SUM(E33:E38)</f>
        <v>0</v>
      </c>
      <c r="F32" s="77">
        <f t="shared" si="10"/>
        <v>0</v>
      </c>
      <c r="G32" s="78"/>
      <c r="H32" s="78"/>
      <c r="I32" s="78"/>
      <c r="J32" s="75"/>
      <c r="K32" s="75" t="s">
        <v>228</v>
      </c>
      <c r="L32" s="79" t="s">
        <v>355</v>
      </c>
      <c r="M32" s="80">
        <f t="shared" si="8"/>
        <v>68.41</v>
      </c>
      <c r="N32" s="78">
        <v>68.41</v>
      </c>
      <c r="O32" s="78"/>
      <c r="P32" s="78"/>
      <c r="Q32" s="78"/>
      <c r="R32" s="78"/>
    </row>
    <row r="33" spans="1:18">
      <c r="A33" s="75"/>
      <c r="B33" s="75" t="s">
        <v>212</v>
      </c>
      <c r="C33" s="79" t="s">
        <v>339</v>
      </c>
      <c r="D33" s="80">
        <f>E33+F33</f>
        <v>0</v>
      </c>
      <c r="E33" s="78"/>
      <c r="F33" s="78"/>
      <c r="G33" s="78"/>
      <c r="H33" s="78"/>
      <c r="I33" s="78"/>
      <c r="J33" s="75"/>
      <c r="K33" s="75" t="s">
        <v>230</v>
      </c>
      <c r="L33" s="79" t="s">
        <v>329</v>
      </c>
      <c r="M33" s="80">
        <f t="shared" si="8"/>
        <v>0.25</v>
      </c>
      <c r="N33" s="78">
        <v>0.25</v>
      </c>
      <c r="O33" s="78"/>
      <c r="P33" s="78"/>
      <c r="Q33" s="78"/>
      <c r="R33" s="78"/>
    </row>
    <row r="34" spans="1:18">
      <c r="A34" s="75"/>
      <c r="B34" s="75" t="s">
        <v>214</v>
      </c>
      <c r="C34" s="79" t="s">
        <v>341</v>
      </c>
      <c r="D34" s="80">
        <f t="shared" ref="D34:D38" si="11">E34+F34</f>
        <v>0</v>
      </c>
      <c r="E34" s="78"/>
      <c r="F34" s="78"/>
      <c r="G34" s="78"/>
      <c r="H34" s="78"/>
      <c r="I34" s="78"/>
      <c r="J34" s="75"/>
      <c r="K34" s="75" t="s">
        <v>232</v>
      </c>
      <c r="L34" s="79" t="s">
        <v>332</v>
      </c>
      <c r="M34" s="80">
        <f t="shared" si="8"/>
        <v>253.72</v>
      </c>
      <c r="N34" s="78">
        <v>253.72</v>
      </c>
      <c r="O34" s="78"/>
      <c r="P34" s="78"/>
      <c r="Q34" s="78"/>
      <c r="R34" s="78"/>
    </row>
    <row r="35" spans="1:18">
      <c r="A35" s="75"/>
      <c r="B35" s="75" t="s">
        <v>216</v>
      </c>
      <c r="C35" s="79" t="s">
        <v>343</v>
      </c>
      <c r="D35" s="80">
        <f t="shared" si="11"/>
        <v>0</v>
      </c>
      <c r="E35" s="78"/>
      <c r="F35" s="78"/>
      <c r="G35" s="78"/>
      <c r="H35" s="78"/>
      <c r="I35" s="78"/>
      <c r="J35" s="75"/>
      <c r="K35" s="75" t="s">
        <v>234</v>
      </c>
      <c r="L35" s="79" t="s">
        <v>356</v>
      </c>
      <c r="M35" s="80">
        <f t="shared" si="8"/>
        <v>0.5</v>
      </c>
      <c r="N35" s="78">
        <v>0.5</v>
      </c>
      <c r="O35" s="78"/>
      <c r="P35" s="78"/>
      <c r="Q35" s="78"/>
      <c r="R35" s="78"/>
    </row>
    <row r="36" spans="1:18">
      <c r="A36" s="75"/>
      <c r="B36" s="75" t="s">
        <v>241</v>
      </c>
      <c r="C36" s="79" t="s">
        <v>347</v>
      </c>
      <c r="D36" s="80">
        <f t="shared" si="11"/>
        <v>0</v>
      </c>
      <c r="E36" s="78"/>
      <c r="F36" s="78"/>
      <c r="G36" s="78"/>
      <c r="H36" s="78"/>
      <c r="I36" s="78"/>
      <c r="J36" s="75"/>
      <c r="K36" s="75" t="s">
        <v>253</v>
      </c>
      <c r="L36" s="79" t="s">
        <v>320</v>
      </c>
      <c r="M36" s="80">
        <f t="shared" si="8"/>
        <v>18.87</v>
      </c>
      <c r="N36" s="78">
        <v>18.87</v>
      </c>
      <c r="O36" s="78"/>
      <c r="P36" s="78"/>
      <c r="Q36" s="78"/>
      <c r="R36" s="78"/>
    </row>
    <row r="37" spans="1:18">
      <c r="A37" s="75"/>
      <c r="B37" s="75" t="s">
        <v>243</v>
      </c>
      <c r="C37" s="79" t="s">
        <v>349</v>
      </c>
      <c r="D37" s="80">
        <f t="shared" si="11"/>
        <v>0</v>
      </c>
      <c r="E37" s="78"/>
      <c r="F37" s="78"/>
      <c r="G37" s="78"/>
      <c r="H37" s="78"/>
      <c r="I37" s="78"/>
      <c r="J37" s="75"/>
      <c r="K37" s="75" t="s">
        <v>255</v>
      </c>
      <c r="L37" s="79" t="s">
        <v>322</v>
      </c>
      <c r="M37" s="80">
        <f t="shared" si="8"/>
        <v>624.86</v>
      </c>
      <c r="N37" s="78">
        <v>624.86</v>
      </c>
      <c r="O37" s="78"/>
      <c r="P37" s="78"/>
      <c r="Q37" s="78"/>
      <c r="R37" s="78"/>
    </row>
    <row r="38" spans="1:18">
      <c r="A38" s="75"/>
      <c r="B38" s="75" t="s">
        <v>236</v>
      </c>
      <c r="C38" s="79" t="s">
        <v>351</v>
      </c>
      <c r="D38" s="80">
        <f t="shared" si="11"/>
        <v>0</v>
      </c>
      <c r="E38" s="78"/>
      <c r="F38" s="78"/>
      <c r="G38" s="78"/>
      <c r="H38" s="78"/>
      <c r="I38" s="78"/>
      <c r="J38" s="75"/>
      <c r="K38" s="75" t="s">
        <v>257</v>
      </c>
      <c r="L38" s="79" t="s">
        <v>328</v>
      </c>
      <c r="M38" s="80">
        <f t="shared" si="8"/>
        <v>51.73</v>
      </c>
      <c r="N38" s="78">
        <v>51.73</v>
      </c>
      <c r="O38" s="78"/>
      <c r="P38" s="78"/>
      <c r="Q38" s="78"/>
      <c r="R38" s="78"/>
    </row>
    <row r="39" spans="1:18">
      <c r="A39" s="74" t="s">
        <v>357</v>
      </c>
      <c r="B39" s="74" t="s">
        <v>304</v>
      </c>
      <c r="C39" s="76" t="s">
        <v>358</v>
      </c>
      <c r="D39" s="84">
        <f>D40+D41+D42</f>
        <v>50752.52</v>
      </c>
      <c r="E39" s="84">
        <f t="shared" ref="E39:F39" si="12">E40+E41+E42</f>
        <v>50752.52</v>
      </c>
      <c r="F39" s="84">
        <f t="shared" si="12"/>
        <v>0</v>
      </c>
      <c r="G39" s="78"/>
      <c r="H39" s="78"/>
      <c r="I39" s="78"/>
      <c r="J39" s="75"/>
      <c r="K39" s="75" t="s">
        <v>259</v>
      </c>
      <c r="L39" s="79" t="s">
        <v>359</v>
      </c>
      <c r="M39" s="80">
        <f t="shared" si="8"/>
        <v>17.33</v>
      </c>
      <c r="N39" s="78">
        <v>17.33</v>
      </c>
      <c r="O39" s="78"/>
      <c r="P39" s="78"/>
      <c r="Q39" s="78"/>
      <c r="R39" s="78"/>
    </row>
    <row r="40" spans="1:18">
      <c r="A40" s="75"/>
      <c r="B40" s="75" t="s">
        <v>212</v>
      </c>
      <c r="C40" s="79" t="s">
        <v>99</v>
      </c>
      <c r="D40" s="85">
        <f>E40+F40</f>
        <v>43532.52</v>
      </c>
      <c r="E40" s="85">
        <v>43532.52</v>
      </c>
      <c r="F40" s="85"/>
      <c r="G40" s="78"/>
      <c r="H40" s="78"/>
      <c r="I40" s="78"/>
      <c r="J40" s="75"/>
      <c r="K40" s="75" t="s">
        <v>261</v>
      </c>
      <c r="L40" s="79" t="s">
        <v>360</v>
      </c>
      <c r="M40" s="80">
        <f t="shared" si="8"/>
        <v>0</v>
      </c>
      <c r="N40" s="78">
        <v>0</v>
      </c>
      <c r="O40" s="78"/>
      <c r="P40" s="78"/>
      <c r="Q40" s="78"/>
      <c r="R40" s="78"/>
    </row>
    <row r="41" spans="1:18">
      <c r="A41" s="75"/>
      <c r="B41" s="75" t="s">
        <v>214</v>
      </c>
      <c r="C41" s="79" t="s">
        <v>100</v>
      </c>
      <c r="D41" s="85">
        <f t="shared" ref="D41:D42" si="13">E41+F41</f>
        <v>3014.66</v>
      </c>
      <c r="E41" s="85">
        <v>3014.66</v>
      </c>
      <c r="F41" s="85"/>
      <c r="G41" s="78"/>
      <c r="H41" s="78"/>
      <c r="I41" s="78"/>
      <c r="J41" s="75"/>
      <c r="K41" s="75" t="s">
        <v>263</v>
      </c>
      <c r="L41" s="79" t="s">
        <v>361</v>
      </c>
      <c r="M41" s="80">
        <f t="shared" si="8"/>
        <v>15.35</v>
      </c>
      <c r="N41" s="78">
        <v>15.35</v>
      </c>
      <c r="O41" s="78"/>
      <c r="P41" s="78"/>
      <c r="Q41" s="78"/>
      <c r="R41" s="78"/>
    </row>
    <row r="42" spans="1:18">
      <c r="A42" s="75"/>
      <c r="B42" s="75" t="s">
        <v>236</v>
      </c>
      <c r="C42" s="79" t="s">
        <v>362</v>
      </c>
      <c r="D42" s="85">
        <f t="shared" si="13"/>
        <v>4205.34</v>
      </c>
      <c r="E42" s="85">
        <v>4205.34</v>
      </c>
      <c r="F42" s="85"/>
      <c r="G42" s="78"/>
      <c r="H42" s="78"/>
      <c r="I42" s="78"/>
      <c r="J42" s="75"/>
      <c r="K42" s="75" t="s">
        <v>265</v>
      </c>
      <c r="L42" s="79" t="s">
        <v>363</v>
      </c>
      <c r="M42" s="80">
        <f t="shared" si="8"/>
        <v>78.92</v>
      </c>
      <c r="N42" s="78">
        <v>78.92</v>
      </c>
      <c r="O42" s="78"/>
      <c r="P42" s="78"/>
      <c r="Q42" s="78"/>
      <c r="R42" s="78"/>
    </row>
    <row r="43" spans="1:18">
      <c r="A43" s="74" t="s">
        <v>364</v>
      </c>
      <c r="B43" s="74" t="s">
        <v>304</v>
      </c>
      <c r="C43" s="76" t="s">
        <v>365</v>
      </c>
      <c r="D43" s="77">
        <f>D44+D45</f>
        <v>5063.68</v>
      </c>
      <c r="E43" s="77">
        <f t="shared" ref="E43:F43" si="14">E44+E45</f>
        <v>0</v>
      </c>
      <c r="F43" s="77">
        <f t="shared" si="14"/>
        <v>5063.68</v>
      </c>
      <c r="G43" s="78"/>
      <c r="H43" s="78"/>
      <c r="I43" s="78"/>
      <c r="J43" s="75"/>
      <c r="K43" s="75" t="s">
        <v>267</v>
      </c>
      <c r="L43" s="79" t="s">
        <v>326</v>
      </c>
      <c r="M43" s="80">
        <f t="shared" si="8"/>
        <v>0.48</v>
      </c>
      <c r="N43" s="78">
        <v>0.48</v>
      </c>
      <c r="O43" s="78"/>
      <c r="P43" s="78"/>
      <c r="Q43" s="78"/>
      <c r="R43" s="78"/>
    </row>
    <row r="44" spans="1:18">
      <c r="A44" s="75"/>
      <c r="B44" s="75" t="s">
        <v>212</v>
      </c>
      <c r="C44" s="79" t="s">
        <v>366</v>
      </c>
      <c r="D44" s="80">
        <f>E44+F44</f>
        <v>5063.68</v>
      </c>
      <c r="E44" s="80"/>
      <c r="F44" s="80">
        <v>5063.68</v>
      </c>
      <c r="G44" s="78"/>
      <c r="H44" s="78"/>
      <c r="I44" s="78"/>
      <c r="J44" s="75"/>
      <c r="K44" s="75" t="s">
        <v>269</v>
      </c>
      <c r="L44" s="79" t="s">
        <v>367</v>
      </c>
      <c r="M44" s="80">
        <f t="shared" si="8"/>
        <v>548.27</v>
      </c>
      <c r="N44" s="78">
        <v>548.27</v>
      </c>
      <c r="O44" s="78"/>
      <c r="P44" s="78"/>
      <c r="Q44" s="78"/>
      <c r="R44" s="78"/>
    </row>
    <row r="45" spans="1:18">
      <c r="A45" s="75"/>
      <c r="B45" s="75" t="s">
        <v>214</v>
      </c>
      <c r="C45" s="79" t="s">
        <v>368</v>
      </c>
      <c r="D45" s="80">
        <f>E45+F45</f>
        <v>0</v>
      </c>
      <c r="E45" s="80"/>
      <c r="F45" s="80"/>
      <c r="G45" s="78"/>
      <c r="H45" s="78"/>
      <c r="I45" s="78"/>
      <c r="J45" s="75"/>
      <c r="K45" s="75" t="s">
        <v>271</v>
      </c>
      <c r="L45" s="79" t="s">
        <v>369</v>
      </c>
      <c r="M45" s="80">
        <f t="shared" si="8"/>
        <v>359.5</v>
      </c>
      <c r="N45" s="78">
        <v>359.5</v>
      </c>
      <c r="O45" s="78"/>
      <c r="P45" s="78"/>
      <c r="Q45" s="78"/>
      <c r="R45" s="78"/>
    </row>
    <row r="46" spans="1:18">
      <c r="A46" s="74" t="s">
        <v>370</v>
      </c>
      <c r="B46" s="74" t="s">
        <v>304</v>
      </c>
      <c r="C46" s="76" t="s">
        <v>371</v>
      </c>
      <c r="D46" s="78"/>
      <c r="E46" s="78"/>
      <c r="F46" s="78"/>
      <c r="G46" s="78"/>
      <c r="H46" s="78"/>
      <c r="I46" s="78"/>
      <c r="J46" s="75"/>
      <c r="K46" s="75" t="s">
        <v>273</v>
      </c>
      <c r="L46" s="79" t="s">
        <v>331</v>
      </c>
      <c r="M46" s="80">
        <f t="shared" si="8"/>
        <v>6.56</v>
      </c>
      <c r="N46" s="78">
        <v>6.56</v>
      </c>
      <c r="O46" s="78"/>
      <c r="P46" s="78"/>
      <c r="Q46" s="78"/>
      <c r="R46" s="78"/>
    </row>
    <row r="47" spans="1:18">
      <c r="A47" s="75"/>
      <c r="B47" s="75" t="s">
        <v>212</v>
      </c>
      <c r="C47" s="79" t="s">
        <v>372</v>
      </c>
      <c r="D47" s="78"/>
      <c r="E47" s="78"/>
      <c r="F47" s="78"/>
      <c r="G47" s="78"/>
      <c r="H47" s="78"/>
      <c r="I47" s="78"/>
      <c r="J47" s="75"/>
      <c r="K47" s="75" t="s">
        <v>275</v>
      </c>
      <c r="L47" s="79" t="s">
        <v>373</v>
      </c>
      <c r="M47" s="80">
        <f t="shared" si="8"/>
        <v>4.12</v>
      </c>
      <c r="N47" s="78">
        <v>4.12</v>
      </c>
      <c r="O47" s="78"/>
      <c r="P47" s="78"/>
      <c r="Q47" s="78"/>
      <c r="R47" s="78"/>
    </row>
    <row r="48" spans="1:18">
      <c r="A48" s="75"/>
      <c r="B48" s="75" t="s">
        <v>214</v>
      </c>
      <c r="C48" s="79" t="s">
        <v>374</v>
      </c>
      <c r="D48" s="78"/>
      <c r="E48" s="78"/>
      <c r="F48" s="78"/>
      <c r="G48" s="78"/>
      <c r="H48" s="78"/>
      <c r="I48" s="78"/>
      <c r="J48" s="75"/>
      <c r="K48" s="75" t="s">
        <v>277</v>
      </c>
      <c r="L48" s="79" t="s">
        <v>375</v>
      </c>
      <c r="M48" s="80">
        <f t="shared" si="8"/>
        <v>0</v>
      </c>
      <c r="N48" s="78">
        <v>0</v>
      </c>
      <c r="O48" s="78"/>
      <c r="P48" s="78"/>
      <c r="Q48" s="78"/>
      <c r="R48" s="78"/>
    </row>
    <row r="49" spans="1:18">
      <c r="A49" s="75"/>
      <c r="B49" s="75" t="s">
        <v>236</v>
      </c>
      <c r="C49" s="79" t="s">
        <v>376</v>
      </c>
      <c r="D49" s="78"/>
      <c r="E49" s="78"/>
      <c r="F49" s="78"/>
      <c r="G49" s="78"/>
      <c r="H49" s="78"/>
      <c r="I49" s="78"/>
      <c r="J49" s="75"/>
      <c r="K49" s="75" t="s">
        <v>236</v>
      </c>
      <c r="L49" s="79" t="s">
        <v>334</v>
      </c>
      <c r="M49" s="80">
        <f t="shared" si="8"/>
        <v>3.77</v>
      </c>
      <c r="N49" s="78">
        <v>3.77</v>
      </c>
      <c r="O49" s="78"/>
      <c r="P49" s="78"/>
      <c r="Q49" s="78"/>
      <c r="R49" s="78"/>
    </row>
    <row r="50" spans="1:18">
      <c r="A50" s="74" t="s">
        <v>377</v>
      </c>
      <c r="B50" s="75" t="s">
        <v>304</v>
      </c>
      <c r="C50" s="76" t="s">
        <v>378</v>
      </c>
      <c r="D50" s="78"/>
      <c r="E50" s="78"/>
      <c r="F50" s="78"/>
      <c r="G50" s="78"/>
      <c r="H50" s="78"/>
      <c r="I50" s="78"/>
      <c r="J50" s="74" t="s">
        <v>379</v>
      </c>
      <c r="K50" s="74" t="s">
        <v>304</v>
      </c>
      <c r="L50" s="76" t="s">
        <v>101</v>
      </c>
      <c r="M50" s="77">
        <f>SUM(M51:M61)</f>
        <v>635.38</v>
      </c>
      <c r="N50" s="77">
        <f t="shared" ref="N50:O50" si="15">SUM(N51:N61)</f>
        <v>635.38</v>
      </c>
      <c r="O50" s="77">
        <f t="shared" si="15"/>
        <v>0</v>
      </c>
      <c r="P50" s="78"/>
      <c r="Q50" s="78"/>
      <c r="R50" s="78"/>
    </row>
    <row r="51" spans="1:18">
      <c r="A51" s="75"/>
      <c r="B51" s="75" t="s">
        <v>212</v>
      </c>
      <c r="C51" s="79" t="s">
        <v>380</v>
      </c>
      <c r="D51" s="78"/>
      <c r="E51" s="78"/>
      <c r="F51" s="78"/>
      <c r="G51" s="78"/>
      <c r="H51" s="78"/>
      <c r="I51" s="78"/>
      <c r="J51" s="75"/>
      <c r="K51" s="75" t="s">
        <v>212</v>
      </c>
      <c r="L51" s="79" t="s">
        <v>381</v>
      </c>
      <c r="M51" s="80">
        <f>N51+O51</f>
        <v>76.03</v>
      </c>
      <c r="N51" s="78">
        <v>76.03</v>
      </c>
      <c r="O51" s="78"/>
      <c r="P51" s="78"/>
      <c r="Q51" s="78"/>
      <c r="R51" s="78"/>
    </row>
    <row r="52" spans="1:18">
      <c r="A52" s="75"/>
      <c r="B52" s="75" t="s">
        <v>214</v>
      </c>
      <c r="C52" s="79" t="s">
        <v>382</v>
      </c>
      <c r="D52" s="78"/>
      <c r="E52" s="78"/>
      <c r="F52" s="78"/>
      <c r="G52" s="78"/>
      <c r="H52" s="78"/>
      <c r="I52" s="78"/>
      <c r="J52" s="75"/>
      <c r="K52" s="75" t="s">
        <v>214</v>
      </c>
      <c r="L52" s="79" t="s">
        <v>383</v>
      </c>
      <c r="M52" s="80">
        <f t="shared" ref="M52:M61" si="16">N52+O52</f>
        <v>6.23</v>
      </c>
      <c r="N52" s="78">
        <v>6.23</v>
      </c>
      <c r="O52" s="78"/>
      <c r="P52" s="78"/>
      <c r="Q52" s="78"/>
      <c r="R52" s="78"/>
    </row>
    <row r="53" spans="1:18">
      <c r="A53" s="74" t="s">
        <v>384</v>
      </c>
      <c r="B53" s="74" t="s">
        <v>304</v>
      </c>
      <c r="C53" s="76" t="s">
        <v>101</v>
      </c>
      <c r="D53" s="77">
        <f>D54+D55+D56+D57+D58</f>
        <v>635.38</v>
      </c>
      <c r="E53" s="77">
        <f t="shared" ref="E53:F53" si="17">E54+E55+E56+E57+E58</f>
        <v>635.38</v>
      </c>
      <c r="F53" s="77">
        <f t="shared" si="17"/>
        <v>0</v>
      </c>
      <c r="G53" s="78"/>
      <c r="H53" s="78"/>
      <c r="I53" s="78"/>
      <c r="J53" s="75"/>
      <c r="K53" s="75" t="s">
        <v>216</v>
      </c>
      <c r="L53" s="79" t="s">
        <v>385</v>
      </c>
      <c r="M53" s="80">
        <f t="shared" si="16"/>
        <v>0</v>
      </c>
      <c r="N53" s="78">
        <v>0</v>
      </c>
      <c r="O53" s="78"/>
      <c r="P53" s="78"/>
      <c r="Q53" s="78"/>
      <c r="R53" s="78"/>
    </row>
    <row r="54" spans="1:18">
      <c r="A54" s="75"/>
      <c r="B54" s="75" t="s">
        <v>212</v>
      </c>
      <c r="C54" s="79" t="s">
        <v>386</v>
      </c>
      <c r="D54" s="80">
        <f>E54+F54</f>
        <v>463.51</v>
      </c>
      <c r="E54" s="81">
        <v>463.51</v>
      </c>
      <c r="F54" s="78"/>
      <c r="G54" s="78"/>
      <c r="H54" s="78"/>
      <c r="I54" s="78"/>
      <c r="J54" s="75"/>
      <c r="K54" s="75" t="s">
        <v>241</v>
      </c>
      <c r="L54" s="79" t="s">
        <v>387</v>
      </c>
      <c r="M54" s="80">
        <f t="shared" si="16"/>
        <v>5.85</v>
      </c>
      <c r="N54" s="78">
        <v>5.85</v>
      </c>
      <c r="O54" s="78"/>
      <c r="P54" s="78"/>
      <c r="Q54" s="78"/>
      <c r="R54" s="78"/>
    </row>
    <row r="55" ht="14.25" spans="1:18">
      <c r="A55" s="75"/>
      <c r="B55" s="75" t="s">
        <v>214</v>
      </c>
      <c r="C55" s="79" t="s">
        <v>388</v>
      </c>
      <c r="D55" s="80">
        <f t="shared" ref="D55:D58" si="18">E55+F55</f>
        <v>61.95</v>
      </c>
      <c r="E55" s="82">
        <v>61.95</v>
      </c>
      <c r="F55" s="78"/>
      <c r="G55" s="78"/>
      <c r="H55" s="78"/>
      <c r="I55" s="78"/>
      <c r="J55" s="75"/>
      <c r="K55" s="75" t="s">
        <v>243</v>
      </c>
      <c r="L55" s="79" t="s">
        <v>389</v>
      </c>
      <c r="M55" s="80">
        <f t="shared" si="16"/>
        <v>463.51</v>
      </c>
      <c r="N55" s="78">
        <v>463.51</v>
      </c>
      <c r="O55" s="78"/>
      <c r="P55" s="78"/>
      <c r="Q55" s="78"/>
      <c r="R55" s="78"/>
    </row>
    <row r="56" spans="1:18">
      <c r="A56" s="75"/>
      <c r="B56" s="75" t="s">
        <v>216</v>
      </c>
      <c r="C56" s="79" t="s">
        <v>390</v>
      </c>
      <c r="D56" s="80">
        <f t="shared" si="18"/>
        <v>0</v>
      </c>
      <c r="E56" s="81"/>
      <c r="F56" s="78"/>
      <c r="G56" s="78"/>
      <c r="H56" s="78"/>
      <c r="I56" s="78"/>
      <c r="J56" s="75"/>
      <c r="K56" s="75" t="s">
        <v>218</v>
      </c>
      <c r="L56" s="79" t="s">
        <v>391</v>
      </c>
      <c r="M56" s="80">
        <f t="shared" si="16"/>
        <v>0</v>
      </c>
      <c r="N56" s="78">
        <v>0</v>
      </c>
      <c r="O56" s="78"/>
      <c r="P56" s="78"/>
      <c r="Q56" s="78"/>
      <c r="R56" s="78"/>
    </row>
    <row r="57" ht="14.25" spans="1:18">
      <c r="A57" s="75"/>
      <c r="B57" s="75" t="s">
        <v>243</v>
      </c>
      <c r="C57" s="79" t="s">
        <v>392</v>
      </c>
      <c r="D57" s="80">
        <f t="shared" si="18"/>
        <v>82.26</v>
      </c>
      <c r="E57" s="82">
        <v>82.26</v>
      </c>
      <c r="F57" s="78"/>
      <c r="G57" s="78"/>
      <c r="H57" s="78"/>
      <c r="I57" s="78"/>
      <c r="J57" s="75"/>
      <c r="K57" s="75" t="s">
        <v>220</v>
      </c>
      <c r="L57" s="79" t="s">
        <v>393</v>
      </c>
      <c r="M57" s="80">
        <f t="shared" si="16"/>
        <v>0</v>
      </c>
      <c r="N57" s="78">
        <v>0</v>
      </c>
      <c r="O57" s="78"/>
      <c r="P57" s="78"/>
      <c r="Q57" s="78"/>
      <c r="R57" s="78"/>
    </row>
    <row r="58" spans="1:18">
      <c r="A58" s="75"/>
      <c r="B58" s="75" t="s">
        <v>236</v>
      </c>
      <c r="C58" s="79" t="s">
        <v>394</v>
      </c>
      <c r="D58" s="80">
        <f t="shared" si="18"/>
        <v>27.66</v>
      </c>
      <c r="E58" s="81">
        <v>27.66</v>
      </c>
      <c r="F58" s="78"/>
      <c r="G58" s="78"/>
      <c r="H58" s="78"/>
      <c r="I58" s="78"/>
      <c r="J58" s="75"/>
      <c r="K58" s="75" t="s">
        <v>222</v>
      </c>
      <c r="L58" s="79" t="s">
        <v>388</v>
      </c>
      <c r="M58" s="80">
        <f t="shared" si="16"/>
        <v>61.95</v>
      </c>
      <c r="N58" s="78">
        <v>61.95</v>
      </c>
      <c r="O58" s="78"/>
      <c r="P58" s="78"/>
      <c r="Q58" s="78"/>
      <c r="R58" s="78"/>
    </row>
    <row r="59" spans="1:18">
      <c r="A59" s="74" t="s">
        <v>395</v>
      </c>
      <c r="B59" s="74" t="s">
        <v>304</v>
      </c>
      <c r="C59" s="76" t="s">
        <v>396</v>
      </c>
      <c r="D59" s="78"/>
      <c r="E59" s="80"/>
      <c r="F59" s="78"/>
      <c r="G59" s="78"/>
      <c r="H59" s="78"/>
      <c r="I59" s="78"/>
      <c r="J59" s="75"/>
      <c r="K59" s="75" t="s">
        <v>224</v>
      </c>
      <c r="L59" s="79" t="s">
        <v>397</v>
      </c>
      <c r="M59" s="80">
        <f t="shared" si="16"/>
        <v>0</v>
      </c>
      <c r="N59" s="78">
        <v>0</v>
      </c>
      <c r="O59" s="78"/>
      <c r="P59" s="78"/>
      <c r="Q59" s="78"/>
      <c r="R59" s="78"/>
    </row>
    <row r="60" spans="1:18">
      <c r="A60" s="75"/>
      <c r="B60" s="75" t="s">
        <v>214</v>
      </c>
      <c r="C60" s="79" t="s">
        <v>398</v>
      </c>
      <c r="D60" s="78"/>
      <c r="E60" s="78"/>
      <c r="F60" s="78"/>
      <c r="G60" s="78"/>
      <c r="H60" s="78"/>
      <c r="I60" s="78"/>
      <c r="J60" s="75"/>
      <c r="K60" s="75" t="s">
        <v>226</v>
      </c>
      <c r="L60" s="79" t="s">
        <v>390</v>
      </c>
      <c r="M60" s="80">
        <f t="shared" si="16"/>
        <v>0</v>
      </c>
      <c r="N60" s="78">
        <v>0</v>
      </c>
      <c r="O60" s="78"/>
      <c r="P60" s="78"/>
      <c r="Q60" s="78"/>
      <c r="R60" s="78"/>
    </row>
    <row r="61" spans="1:18">
      <c r="A61" s="75"/>
      <c r="B61" s="75" t="s">
        <v>216</v>
      </c>
      <c r="C61" s="79" t="s">
        <v>399</v>
      </c>
      <c r="D61" s="78"/>
      <c r="E61" s="78"/>
      <c r="F61" s="78"/>
      <c r="G61" s="78"/>
      <c r="H61" s="78"/>
      <c r="I61" s="78"/>
      <c r="J61" s="75"/>
      <c r="K61" s="75" t="s">
        <v>236</v>
      </c>
      <c r="L61" s="79" t="s">
        <v>400</v>
      </c>
      <c r="M61" s="80">
        <f t="shared" si="16"/>
        <v>21.81</v>
      </c>
      <c r="N61" s="78">
        <v>21.81</v>
      </c>
      <c r="O61" s="78"/>
      <c r="P61" s="78"/>
      <c r="Q61" s="78"/>
      <c r="R61" s="78"/>
    </row>
    <row r="62" spans="1:18">
      <c r="A62" s="74" t="s">
        <v>401</v>
      </c>
      <c r="B62" s="74" t="s">
        <v>304</v>
      </c>
      <c r="C62" s="76" t="s">
        <v>402</v>
      </c>
      <c r="D62" s="78"/>
      <c r="E62" s="78"/>
      <c r="F62" s="78"/>
      <c r="G62" s="78"/>
      <c r="H62" s="78"/>
      <c r="I62" s="78"/>
      <c r="J62" s="74" t="s">
        <v>403</v>
      </c>
      <c r="K62" s="74" t="s">
        <v>304</v>
      </c>
      <c r="L62" s="76" t="s">
        <v>402</v>
      </c>
      <c r="M62" s="78"/>
      <c r="N62" s="78"/>
      <c r="O62" s="78"/>
      <c r="P62" s="78"/>
      <c r="Q62" s="78"/>
      <c r="R62" s="78"/>
    </row>
    <row r="63" spans="1:18">
      <c r="A63" s="75"/>
      <c r="B63" s="75" t="s">
        <v>212</v>
      </c>
      <c r="C63" s="79" t="s">
        <v>404</v>
      </c>
      <c r="D63" s="78"/>
      <c r="E63" s="78"/>
      <c r="F63" s="78"/>
      <c r="G63" s="78"/>
      <c r="H63" s="78"/>
      <c r="I63" s="78"/>
      <c r="J63" s="75"/>
      <c r="K63" s="75" t="s">
        <v>212</v>
      </c>
      <c r="L63" s="79" t="s">
        <v>404</v>
      </c>
      <c r="M63" s="78"/>
      <c r="N63" s="78"/>
      <c r="O63" s="78"/>
      <c r="P63" s="78"/>
      <c r="Q63" s="78"/>
      <c r="R63" s="78"/>
    </row>
    <row r="64" spans="1:18">
      <c r="A64" s="75"/>
      <c r="B64" s="75" t="s">
        <v>214</v>
      </c>
      <c r="C64" s="79" t="s">
        <v>405</v>
      </c>
      <c r="D64" s="78"/>
      <c r="E64" s="78"/>
      <c r="F64" s="78"/>
      <c r="G64" s="78"/>
      <c r="H64" s="78"/>
      <c r="I64" s="78"/>
      <c r="J64" s="75"/>
      <c r="K64" s="75" t="s">
        <v>214</v>
      </c>
      <c r="L64" s="79" t="s">
        <v>405</v>
      </c>
      <c r="M64" s="78"/>
      <c r="N64" s="78"/>
      <c r="O64" s="78"/>
      <c r="P64" s="78"/>
      <c r="Q64" s="78"/>
      <c r="R64" s="78"/>
    </row>
    <row r="65" spans="1:18">
      <c r="A65" s="75"/>
      <c r="B65" s="75" t="s">
        <v>216</v>
      </c>
      <c r="C65" s="79" t="s">
        <v>406</v>
      </c>
      <c r="D65" s="78"/>
      <c r="E65" s="78"/>
      <c r="F65" s="78"/>
      <c r="G65" s="78"/>
      <c r="H65" s="78"/>
      <c r="I65" s="78"/>
      <c r="J65" s="75"/>
      <c r="K65" s="75" t="s">
        <v>216</v>
      </c>
      <c r="L65" s="79" t="s">
        <v>406</v>
      </c>
      <c r="M65" s="78"/>
      <c r="N65" s="78"/>
      <c r="O65" s="78"/>
      <c r="P65" s="78"/>
      <c r="Q65" s="78"/>
      <c r="R65" s="78"/>
    </row>
    <row r="66" spans="1:18">
      <c r="A66" s="75"/>
      <c r="B66" s="75" t="s">
        <v>241</v>
      </c>
      <c r="C66" s="79" t="s">
        <v>407</v>
      </c>
      <c r="D66" s="78"/>
      <c r="E66" s="78"/>
      <c r="F66" s="78"/>
      <c r="G66" s="78"/>
      <c r="H66" s="78"/>
      <c r="I66" s="78"/>
      <c r="J66" s="75"/>
      <c r="K66" s="75" t="s">
        <v>241</v>
      </c>
      <c r="L66" s="79" t="s">
        <v>407</v>
      </c>
      <c r="M66" s="78"/>
      <c r="N66" s="78"/>
      <c r="O66" s="78"/>
      <c r="P66" s="78"/>
      <c r="Q66" s="78"/>
      <c r="R66" s="78"/>
    </row>
    <row r="67" spans="1:18">
      <c r="A67" s="74" t="s">
        <v>408</v>
      </c>
      <c r="B67" s="74" t="s">
        <v>304</v>
      </c>
      <c r="C67" s="76" t="s">
        <v>409</v>
      </c>
      <c r="D67" s="78"/>
      <c r="E67" s="78"/>
      <c r="F67" s="78"/>
      <c r="G67" s="78"/>
      <c r="H67" s="78"/>
      <c r="I67" s="78"/>
      <c r="J67" s="74" t="s">
        <v>410</v>
      </c>
      <c r="K67" s="74" t="s">
        <v>304</v>
      </c>
      <c r="L67" s="76" t="s">
        <v>411</v>
      </c>
      <c r="M67" s="77">
        <f>SUM(M68:M79)</f>
        <v>5411.84</v>
      </c>
      <c r="N67" s="77">
        <f t="shared" ref="N67:O67" si="19">SUM(N68:N79)</f>
        <v>5411.84</v>
      </c>
      <c r="O67" s="77">
        <f t="shared" si="19"/>
        <v>0</v>
      </c>
      <c r="P67" s="78"/>
      <c r="Q67" s="78"/>
      <c r="R67" s="78"/>
    </row>
    <row r="68" spans="1:18">
      <c r="A68" s="75"/>
      <c r="B68" s="75" t="s">
        <v>212</v>
      </c>
      <c r="C68" s="79" t="s">
        <v>412</v>
      </c>
      <c r="D68" s="78"/>
      <c r="E68" s="78"/>
      <c r="F68" s="78"/>
      <c r="G68" s="78"/>
      <c r="H68" s="78"/>
      <c r="I68" s="78"/>
      <c r="J68" s="75"/>
      <c r="K68" s="75" t="s">
        <v>212</v>
      </c>
      <c r="L68" s="79" t="s">
        <v>413</v>
      </c>
      <c r="M68" s="80">
        <f>N68+O68</f>
        <v>5411.84</v>
      </c>
      <c r="N68" s="78">
        <v>5411.84</v>
      </c>
      <c r="O68" s="78"/>
      <c r="P68" s="78"/>
      <c r="Q68" s="78"/>
      <c r="R68" s="78"/>
    </row>
    <row r="69" spans="1:18">
      <c r="A69" s="75"/>
      <c r="B69" s="75" t="s">
        <v>214</v>
      </c>
      <c r="C69" s="79" t="s">
        <v>414</v>
      </c>
      <c r="D69" s="78"/>
      <c r="E69" s="78"/>
      <c r="F69" s="78"/>
      <c r="G69" s="78"/>
      <c r="H69" s="78"/>
      <c r="I69" s="78"/>
      <c r="J69" s="75"/>
      <c r="K69" s="75" t="s">
        <v>214</v>
      </c>
      <c r="L69" s="79" t="s">
        <v>415</v>
      </c>
      <c r="M69" s="80">
        <f t="shared" ref="M69:M79" si="20">N69+O69</f>
        <v>0</v>
      </c>
      <c r="N69" s="78"/>
      <c r="O69" s="78"/>
      <c r="P69" s="78"/>
      <c r="Q69" s="78"/>
      <c r="R69" s="78"/>
    </row>
    <row r="70" spans="1:18">
      <c r="A70" s="74" t="s">
        <v>416</v>
      </c>
      <c r="B70" s="74" t="s">
        <v>304</v>
      </c>
      <c r="C70" s="76" t="s">
        <v>417</v>
      </c>
      <c r="D70" s="78"/>
      <c r="E70" s="78"/>
      <c r="F70" s="78"/>
      <c r="G70" s="78"/>
      <c r="H70" s="78"/>
      <c r="I70" s="78"/>
      <c r="J70" s="75"/>
      <c r="K70" s="75" t="s">
        <v>216</v>
      </c>
      <c r="L70" s="79" t="s">
        <v>418</v>
      </c>
      <c r="M70" s="80">
        <f t="shared" si="20"/>
        <v>0</v>
      </c>
      <c r="N70" s="78"/>
      <c r="O70" s="78"/>
      <c r="P70" s="78"/>
      <c r="Q70" s="78"/>
      <c r="R70" s="78"/>
    </row>
    <row r="71" spans="1:18">
      <c r="A71" s="75"/>
      <c r="B71" s="75" t="s">
        <v>212</v>
      </c>
      <c r="C71" s="79" t="s">
        <v>419</v>
      </c>
      <c r="D71" s="78"/>
      <c r="E71" s="78"/>
      <c r="F71" s="78"/>
      <c r="G71" s="78"/>
      <c r="H71" s="78"/>
      <c r="I71" s="78"/>
      <c r="J71" s="75"/>
      <c r="K71" s="75" t="s">
        <v>243</v>
      </c>
      <c r="L71" s="79" t="s">
        <v>341</v>
      </c>
      <c r="M71" s="80">
        <f t="shared" si="20"/>
        <v>0</v>
      </c>
      <c r="N71" s="78"/>
      <c r="O71" s="78"/>
      <c r="P71" s="78"/>
      <c r="Q71" s="78"/>
      <c r="R71" s="78"/>
    </row>
    <row r="72" spans="1:18">
      <c r="A72" s="75"/>
      <c r="B72" s="75" t="s">
        <v>214</v>
      </c>
      <c r="C72" s="79" t="s">
        <v>420</v>
      </c>
      <c r="D72" s="78"/>
      <c r="E72" s="78"/>
      <c r="F72" s="78"/>
      <c r="G72" s="78"/>
      <c r="H72" s="78"/>
      <c r="I72" s="78"/>
      <c r="J72" s="75"/>
      <c r="K72" s="75" t="s">
        <v>218</v>
      </c>
      <c r="L72" s="79" t="s">
        <v>349</v>
      </c>
      <c r="M72" s="80">
        <f t="shared" si="20"/>
        <v>0</v>
      </c>
      <c r="N72" s="78"/>
      <c r="O72" s="78"/>
      <c r="P72" s="78"/>
      <c r="Q72" s="78"/>
      <c r="R72" s="78"/>
    </row>
    <row r="73" spans="1:18">
      <c r="A73" s="75"/>
      <c r="B73" s="75" t="s">
        <v>216</v>
      </c>
      <c r="C73" s="79" t="s">
        <v>421</v>
      </c>
      <c r="D73" s="78"/>
      <c r="E73" s="78"/>
      <c r="F73" s="78"/>
      <c r="G73" s="78"/>
      <c r="H73" s="78"/>
      <c r="I73" s="78"/>
      <c r="J73" s="75"/>
      <c r="K73" s="75" t="s">
        <v>220</v>
      </c>
      <c r="L73" s="79" t="s">
        <v>422</v>
      </c>
      <c r="M73" s="80">
        <f t="shared" si="20"/>
        <v>0</v>
      </c>
      <c r="N73" s="78"/>
      <c r="O73" s="78"/>
      <c r="P73" s="78"/>
      <c r="Q73" s="78"/>
      <c r="R73" s="78"/>
    </row>
    <row r="74" spans="1:18">
      <c r="A74" s="75"/>
      <c r="B74" s="75" t="s">
        <v>241</v>
      </c>
      <c r="C74" s="79" t="s">
        <v>423</v>
      </c>
      <c r="D74" s="78"/>
      <c r="E74" s="78"/>
      <c r="F74" s="78"/>
      <c r="G74" s="78"/>
      <c r="H74" s="78"/>
      <c r="I74" s="78"/>
      <c r="J74" s="75"/>
      <c r="K74" s="75" t="s">
        <v>222</v>
      </c>
      <c r="L74" s="79" t="s">
        <v>424</v>
      </c>
      <c r="M74" s="80">
        <f t="shared" si="20"/>
        <v>0</v>
      </c>
      <c r="N74" s="78"/>
      <c r="O74" s="78"/>
      <c r="P74" s="78"/>
      <c r="Q74" s="78"/>
      <c r="R74" s="78"/>
    </row>
    <row r="75" spans="1:18">
      <c r="A75" s="74" t="s">
        <v>425</v>
      </c>
      <c r="B75" s="74" t="s">
        <v>304</v>
      </c>
      <c r="C75" s="76" t="s">
        <v>426</v>
      </c>
      <c r="D75" s="78"/>
      <c r="E75" s="78"/>
      <c r="F75" s="78"/>
      <c r="G75" s="78"/>
      <c r="H75" s="78"/>
      <c r="I75" s="78"/>
      <c r="J75" s="75"/>
      <c r="K75" s="75" t="s">
        <v>232</v>
      </c>
      <c r="L75" s="79" t="s">
        <v>343</v>
      </c>
      <c r="M75" s="80">
        <f t="shared" si="20"/>
        <v>0</v>
      </c>
      <c r="N75" s="78"/>
      <c r="O75" s="78"/>
      <c r="P75" s="78"/>
      <c r="Q75" s="78"/>
      <c r="R75" s="78"/>
    </row>
    <row r="76" spans="1:18">
      <c r="A76" s="75"/>
      <c r="B76" s="75" t="s">
        <v>212</v>
      </c>
      <c r="C76" s="79" t="s">
        <v>427</v>
      </c>
      <c r="D76" s="78"/>
      <c r="E76" s="78"/>
      <c r="F76" s="78"/>
      <c r="G76" s="78"/>
      <c r="H76" s="78"/>
      <c r="I76" s="78"/>
      <c r="J76" s="75"/>
      <c r="K76" s="75" t="s">
        <v>428</v>
      </c>
      <c r="L76" s="79" t="s">
        <v>429</v>
      </c>
      <c r="M76" s="80">
        <f t="shared" si="20"/>
        <v>0</v>
      </c>
      <c r="N76" s="78"/>
      <c r="O76" s="78"/>
      <c r="P76" s="78"/>
      <c r="Q76" s="78"/>
      <c r="R76" s="78"/>
    </row>
    <row r="77" spans="1:18">
      <c r="A77" s="75"/>
      <c r="B77" s="75" t="s">
        <v>214</v>
      </c>
      <c r="C77" s="79" t="s">
        <v>430</v>
      </c>
      <c r="D77" s="78"/>
      <c r="E77" s="78"/>
      <c r="F77" s="78"/>
      <c r="G77" s="78"/>
      <c r="H77" s="78"/>
      <c r="I77" s="78"/>
      <c r="J77" s="75"/>
      <c r="K77" s="75" t="s">
        <v>431</v>
      </c>
      <c r="L77" s="79" t="s">
        <v>432</v>
      </c>
      <c r="M77" s="80">
        <f t="shared" si="20"/>
        <v>0</v>
      </c>
      <c r="N77" s="78"/>
      <c r="O77" s="78"/>
      <c r="P77" s="78"/>
      <c r="Q77" s="78"/>
      <c r="R77" s="78"/>
    </row>
    <row r="78" spans="1:18">
      <c r="A78" s="74" t="s">
        <v>433</v>
      </c>
      <c r="B78" s="74" t="s">
        <v>304</v>
      </c>
      <c r="C78" s="76" t="s">
        <v>434</v>
      </c>
      <c r="D78" s="78"/>
      <c r="E78" s="78"/>
      <c r="F78" s="78"/>
      <c r="G78" s="78"/>
      <c r="H78" s="78"/>
      <c r="I78" s="78"/>
      <c r="J78" s="75"/>
      <c r="K78" s="75" t="s">
        <v>435</v>
      </c>
      <c r="L78" s="79" t="s">
        <v>436</v>
      </c>
      <c r="M78" s="80">
        <f t="shared" si="20"/>
        <v>0</v>
      </c>
      <c r="N78" s="78"/>
      <c r="O78" s="78"/>
      <c r="P78" s="78"/>
      <c r="Q78" s="78"/>
      <c r="R78" s="78"/>
    </row>
    <row r="79" spans="1:18">
      <c r="A79" s="75"/>
      <c r="B79" s="75" t="s">
        <v>218</v>
      </c>
      <c r="C79" s="79" t="s">
        <v>437</v>
      </c>
      <c r="D79" s="78"/>
      <c r="E79" s="78"/>
      <c r="F79" s="78"/>
      <c r="G79" s="78"/>
      <c r="H79" s="78"/>
      <c r="I79" s="78"/>
      <c r="J79" s="75"/>
      <c r="K79" s="75" t="s">
        <v>236</v>
      </c>
      <c r="L79" s="79" t="s">
        <v>438</v>
      </c>
      <c r="M79" s="80">
        <f t="shared" si="20"/>
        <v>0</v>
      </c>
      <c r="N79" s="78"/>
      <c r="O79" s="78"/>
      <c r="P79" s="78"/>
      <c r="Q79" s="78"/>
      <c r="R79" s="78"/>
    </row>
    <row r="80" spans="1:18">
      <c r="A80" s="75"/>
      <c r="B80" s="75" t="s">
        <v>220</v>
      </c>
      <c r="C80" s="79" t="s">
        <v>439</v>
      </c>
      <c r="D80" s="78"/>
      <c r="E80" s="78"/>
      <c r="F80" s="78"/>
      <c r="G80" s="78"/>
      <c r="H80" s="78"/>
      <c r="I80" s="78"/>
      <c r="J80" s="74" t="s">
        <v>440</v>
      </c>
      <c r="K80" s="74" t="s">
        <v>304</v>
      </c>
      <c r="L80" s="76" t="s">
        <v>441</v>
      </c>
      <c r="M80" s="77">
        <f>SUM(M81:M96)</f>
        <v>6.69</v>
      </c>
      <c r="N80" s="77">
        <f t="shared" ref="N80:O80" si="21">SUM(N81:N96)</f>
        <v>6.69</v>
      </c>
      <c r="O80" s="77">
        <f t="shared" si="21"/>
        <v>0</v>
      </c>
      <c r="P80" s="78"/>
      <c r="Q80" s="78"/>
      <c r="R80" s="78"/>
    </row>
    <row r="81" spans="1:18">
      <c r="A81" s="75"/>
      <c r="B81" s="75" t="s">
        <v>222</v>
      </c>
      <c r="C81" s="79" t="s">
        <v>442</v>
      </c>
      <c r="D81" s="78"/>
      <c r="E81" s="78"/>
      <c r="F81" s="78"/>
      <c r="G81" s="78"/>
      <c r="H81" s="78"/>
      <c r="I81" s="78"/>
      <c r="J81" s="75"/>
      <c r="K81" s="75" t="s">
        <v>212</v>
      </c>
      <c r="L81" s="79" t="s">
        <v>413</v>
      </c>
      <c r="M81" s="80">
        <f>N81+O81</f>
        <v>0</v>
      </c>
      <c r="N81" s="78"/>
      <c r="O81" s="78"/>
      <c r="P81" s="78"/>
      <c r="Q81" s="78"/>
      <c r="R81" s="78"/>
    </row>
    <row r="82" spans="1:18">
      <c r="A82" s="75"/>
      <c r="B82" s="75" t="s">
        <v>236</v>
      </c>
      <c r="C82" s="79" t="s">
        <v>434</v>
      </c>
      <c r="D82" s="78"/>
      <c r="E82" s="78"/>
      <c r="F82" s="78"/>
      <c r="G82" s="78"/>
      <c r="H82" s="78"/>
      <c r="I82" s="78"/>
      <c r="J82" s="75"/>
      <c r="K82" s="75" t="s">
        <v>214</v>
      </c>
      <c r="L82" s="79" t="s">
        <v>415</v>
      </c>
      <c r="M82" s="80">
        <f t="shared" ref="M82:M96" si="22">N82+O82</f>
        <v>6.69</v>
      </c>
      <c r="N82" s="78">
        <v>6.69</v>
      </c>
      <c r="O82" s="78"/>
      <c r="P82" s="78"/>
      <c r="Q82" s="78"/>
      <c r="R82" s="78"/>
    </row>
    <row r="83" spans="1:18">
      <c r="A83" s="86"/>
      <c r="B83" s="86"/>
      <c r="C83" s="86"/>
      <c r="D83" s="78"/>
      <c r="E83" s="78"/>
      <c r="F83" s="78"/>
      <c r="G83" s="78"/>
      <c r="H83" s="78"/>
      <c r="I83" s="78"/>
      <c r="J83" s="86"/>
      <c r="K83" s="86" t="s">
        <v>216</v>
      </c>
      <c r="L83" s="86" t="s">
        <v>418</v>
      </c>
      <c r="M83" s="80">
        <f t="shared" si="22"/>
        <v>0</v>
      </c>
      <c r="N83" s="78"/>
      <c r="O83" s="78"/>
      <c r="P83" s="78"/>
      <c r="Q83" s="78"/>
      <c r="R83" s="78"/>
    </row>
    <row r="84" spans="1:18">
      <c r="A84" s="86"/>
      <c r="B84" s="86"/>
      <c r="C84" s="86"/>
      <c r="D84" s="78"/>
      <c r="E84" s="78"/>
      <c r="F84" s="78"/>
      <c r="G84" s="78"/>
      <c r="H84" s="78"/>
      <c r="I84" s="78"/>
      <c r="J84" s="86"/>
      <c r="K84" s="86" t="s">
        <v>243</v>
      </c>
      <c r="L84" s="86" t="s">
        <v>341</v>
      </c>
      <c r="M84" s="80">
        <f t="shared" si="22"/>
        <v>0</v>
      </c>
      <c r="N84" s="78"/>
      <c r="O84" s="78"/>
      <c r="P84" s="78"/>
      <c r="Q84" s="78"/>
      <c r="R84" s="78"/>
    </row>
    <row r="85" spans="1:18">
      <c r="A85" s="86"/>
      <c r="B85" s="86"/>
      <c r="C85" s="86"/>
      <c r="D85" s="78"/>
      <c r="E85" s="78"/>
      <c r="F85" s="78"/>
      <c r="G85" s="78"/>
      <c r="H85" s="78"/>
      <c r="I85" s="78"/>
      <c r="J85" s="86"/>
      <c r="K85" s="86" t="s">
        <v>218</v>
      </c>
      <c r="L85" s="86" t="s">
        <v>349</v>
      </c>
      <c r="M85" s="80">
        <f t="shared" si="22"/>
        <v>0</v>
      </c>
      <c r="N85" s="78"/>
      <c r="O85" s="78"/>
      <c r="P85" s="78"/>
      <c r="Q85" s="78"/>
      <c r="R85" s="78"/>
    </row>
    <row r="86" spans="1:18">
      <c r="A86" s="86"/>
      <c r="B86" s="86"/>
      <c r="C86" s="86"/>
      <c r="D86" s="78"/>
      <c r="E86" s="78"/>
      <c r="F86" s="78"/>
      <c r="G86" s="78"/>
      <c r="H86" s="78"/>
      <c r="I86" s="78"/>
      <c r="J86" s="86"/>
      <c r="K86" s="86" t="s">
        <v>220</v>
      </c>
      <c r="L86" s="86" t="s">
        <v>422</v>
      </c>
      <c r="M86" s="80">
        <f t="shared" si="22"/>
        <v>0</v>
      </c>
      <c r="N86" s="78"/>
      <c r="O86" s="78"/>
      <c r="P86" s="78"/>
      <c r="Q86" s="78"/>
      <c r="R86" s="78"/>
    </row>
    <row r="87" spans="1:18">
      <c r="A87" s="86"/>
      <c r="B87" s="86"/>
      <c r="C87" s="86"/>
      <c r="D87" s="78"/>
      <c r="E87" s="78"/>
      <c r="F87" s="78"/>
      <c r="G87" s="78"/>
      <c r="H87" s="78"/>
      <c r="I87" s="78"/>
      <c r="J87" s="86"/>
      <c r="K87" s="86" t="s">
        <v>222</v>
      </c>
      <c r="L87" s="86" t="s">
        <v>424</v>
      </c>
      <c r="M87" s="80">
        <f t="shared" si="22"/>
        <v>0</v>
      </c>
      <c r="N87" s="78"/>
      <c r="O87" s="78"/>
      <c r="P87" s="78"/>
      <c r="Q87" s="78"/>
      <c r="R87" s="78"/>
    </row>
    <row r="88" spans="1:18">
      <c r="A88" s="86"/>
      <c r="B88" s="86"/>
      <c r="C88" s="86"/>
      <c r="D88" s="78"/>
      <c r="E88" s="78"/>
      <c r="F88" s="78"/>
      <c r="G88" s="78"/>
      <c r="H88" s="78"/>
      <c r="I88" s="78"/>
      <c r="J88" s="86"/>
      <c r="K88" s="86" t="s">
        <v>224</v>
      </c>
      <c r="L88" s="86" t="s">
        <v>443</v>
      </c>
      <c r="M88" s="80">
        <f t="shared" si="22"/>
        <v>0</v>
      </c>
      <c r="N88" s="78"/>
      <c r="O88" s="78"/>
      <c r="P88" s="78"/>
      <c r="Q88" s="78"/>
      <c r="R88" s="78"/>
    </row>
    <row r="89" spans="1:18">
      <c r="A89" s="86"/>
      <c r="B89" s="86"/>
      <c r="C89" s="86"/>
      <c r="D89" s="78"/>
      <c r="E89" s="78"/>
      <c r="F89" s="78"/>
      <c r="G89" s="78"/>
      <c r="H89" s="78"/>
      <c r="I89" s="78"/>
      <c r="J89" s="86"/>
      <c r="K89" s="86" t="s">
        <v>226</v>
      </c>
      <c r="L89" s="86" t="s">
        <v>444</v>
      </c>
      <c r="M89" s="80">
        <f t="shared" si="22"/>
        <v>0</v>
      </c>
      <c r="N89" s="78"/>
      <c r="O89" s="78"/>
      <c r="P89" s="78"/>
      <c r="Q89" s="78"/>
      <c r="R89" s="78"/>
    </row>
    <row r="90" spans="1:18">
      <c r="A90" s="86"/>
      <c r="B90" s="86"/>
      <c r="C90" s="86"/>
      <c r="D90" s="78"/>
      <c r="E90" s="78"/>
      <c r="F90" s="78"/>
      <c r="G90" s="78"/>
      <c r="H90" s="78"/>
      <c r="I90" s="78"/>
      <c r="J90" s="86"/>
      <c r="K90" s="86" t="s">
        <v>228</v>
      </c>
      <c r="L90" s="86" t="s">
        <v>445</v>
      </c>
      <c r="M90" s="80">
        <f t="shared" si="22"/>
        <v>0</v>
      </c>
      <c r="N90" s="78"/>
      <c r="O90" s="78"/>
      <c r="P90" s="78"/>
      <c r="Q90" s="78"/>
      <c r="R90" s="78"/>
    </row>
    <row r="91" spans="1:18">
      <c r="A91" s="86"/>
      <c r="B91" s="86"/>
      <c r="C91" s="86"/>
      <c r="D91" s="78"/>
      <c r="E91" s="78"/>
      <c r="F91" s="78"/>
      <c r="G91" s="78"/>
      <c r="H91" s="78"/>
      <c r="I91" s="78"/>
      <c r="J91" s="86"/>
      <c r="K91" s="86" t="s">
        <v>230</v>
      </c>
      <c r="L91" s="86" t="s">
        <v>446</v>
      </c>
      <c r="M91" s="80">
        <f t="shared" si="22"/>
        <v>0</v>
      </c>
      <c r="N91" s="78"/>
      <c r="O91" s="78"/>
      <c r="P91" s="78"/>
      <c r="Q91" s="78"/>
      <c r="R91" s="78"/>
    </row>
    <row r="92" spans="1:18">
      <c r="A92" s="86"/>
      <c r="B92" s="86"/>
      <c r="C92" s="86"/>
      <c r="D92" s="78"/>
      <c r="E92" s="78"/>
      <c r="F92" s="78"/>
      <c r="G92" s="78"/>
      <c r="H92" s="78"/>
      <c r="I92" s="78"/>
      <c r="J92" s="86"/>
      <c r="K92" s="86" t="s">
        <v>232</v>
      </c>
      <c r="L92" s="86" t="s">
        <v>343</v>
      </c>
      <c r="M92" s="80">
        <f t="shared" si="22"/>
        <v>0</v>
      </c>
      <c r="N92" s="78"/>
      <c r="O92" s="78"/>
      <c r="P92" s="78"/>
      <c r="Q92" s="78"/>
      <c r="R92" s="78"/>
    </row>
    <row r="93" spans="1:18">
      <c r="A93" s="86"/>
      <c r="B93" s="86"/>
      <c r="C93" s="86"/>
      <c r="D93" s="78"/>
      <c r="E93" s="78"/>
      <c r="F93" s="78"/>
      <c r="G93" s="78"/>
      <c r="H93" s="78"/>
      <c r="I93" s="78"/>
      <c r="J93" s="86"/>
      <c r="K93" s="86" t="s">
        <v>428</v>
      </c>
      <c r="L93" s="86" t="s">
        <v>429</v>
      </c>
      <c r="M93" s="80">
        <f t="shared" si="22"/>
        <v>0</v>
      </c>
      <c r="N93" s="78"/>
      <c r="O93" s="78"/>
      <c r="P93" s="78"/>
      <c r="Q93" s="78"/>
      <c r="R93" s="78"/>
    </row>
    <row r="94" spans="1:18">
      <c r="A94" s="86"/>
      <c r="B94" s="86"/>
      <c r="C94" s="86"/>
      <c r="D94" s="78"/>
      <c r="E94" s="78"/>
      <c r="F94" s="78"/>
      <c r="G94" s="78"/>
      <c r="H94" s="78"/>
      <c r="I94" s="78"/>
      <c r="J94" s="86"/>
      <c r="K94" s="86" t="s">
        <v>431</v>
      </c>
      <c r="L94" s="86" t="s">
        <v>432</v>
      </c>
      <c r="M94" s="80">
        <f t="shared" si="22"/>
        <v>0</v>
      </c>
      <c r="N94" s="78"/>
      <c r="O94" s="78"/>
      <c r="P94" s="78"/>
      <c r="Q94" s="78"/>
      <c r="R94" s="78"/>
    </row>
    <row r="95" spans="1:18">
      <c r="A95" s="86"/>
      <c r="B95" s="86"/>
      <c r="C95" s="86"/>
      <c r="D95" s="78"/>
      <c r="E95" s="78"/>
      <c r="F95" s="78"/>
      <c r="G95" s="78"/>
      <c r="H95" s="78"/>
      <c r="I95" s="78"/>
      <c r="J95" s="86"/>
      <c r="K95" s="86" t="s">
        <v>435</v>
      </c>
      <c r="L95" s="86" t="s">
        <v>436</v>
      </c>
      <c r="M95" s="80">
        <f t="shared" si="22"/>
        <v>0</v>
      </c>
      <c r="N95" s="78"/>
      <c r="O95" s="78"/>
      <c r="P95" s="78"/>
      <c r="Q95" s="78"/>
      <c r="R95" s="78"/>
    </row>
    <row r="96" spans="1:18">
      <c r="A96" s="86"/>
      <c r="B96" s="86"/>
      <c r="C96" s="86"/>
      <c r="D96" s="78"/>
      <c r="E96" s="78"/>
      <c r="F96" s="78"/>
      <c r="G96" s="78"/>
      <c r="H96" s="78"/>
      <c r="I96" s="78"/>
      <c r="J96" s="86"/>
      <c r="K96" s="86" t="s">
        <v>236</v>
      </c>
      <c r="L96" s="86" t="s">
        <v>351</v>
      </c>
      <c r="M96" s="80">
        <f t="shared" si="22"/>
        <v>0</v>
      </c>
      <c r="N96" s="78"/>
      <c r="O96" s="78"/>
      <c r="P96" s="78"/>
      <c r="Q96" s="78"/>
      <c r="R96" s="78"/>
    </row>
    <row r="97" spans="1:18">
      <c r="A97" s="86"/>
      <c r="B97" s="86"/>
      <c r="C97" s="86"/>
      <c r="D97" s="78"/>
      <c r="E97" s="78"/>
      <c r="F97" s="78"/>
      <c r="G97" s="78"/>
      <c r="H97" s="78"/>
      <c r="I97" s="78"/>
      <c r="J97" s="89" t="s">
        <v>447</v>
      </c>
      <c r="K97" s="89" t="s">
        <v>304</v>
      </c>
      <c r="L97" s="89" t="s">
        <v>448</v>
      </c>
      <c r="M97" s="78"/>
      <c r="N97" s="78"/>
      <c r="O97" s="78"/>
      <c r="P97" s="78"/>
      <c r="Q97" s="78"/>
      <c r="R97" s="78"/>
    </row>
    <row r="98" spans="1:18">
      <c r="A98" s="86"/>
      <c r="B98" s="86"/>
      <c r="C98" s="86"/>
      <c r="D98" s="78"/>
      <c r="E98" s="78"/>
      <c r="F98" s="78"/>
      <c r="G98" s="78"/>
      <c r="H98" s="78"/>
      <c r="I98" s="78"/>
      <c r="J98" s="86"/>
      <c r="K98" s="86" t="s">
        <v>212</v>
      </c>
      <c r="L98" s="86" t="s">
        <v>449</v>
      </c>
      <c r="M98" s="78"/>
      <c r="N98" s="78"/>
      <c r="O98" s="78"/>
      <c r="P98" s="78"/>
      <c r="Q98" s="78"/>
      <c r="R98" s="78"/>
    </row>
    <row r="99" spans="1:18">
      <c r="A99" s="86"/>
      <c r="B99" s="86"/>
      <c r="C99" s="86"/>
      <c r="D99" s="78"/>
      <c r="E99" s="78"/>
      <c r="F99" s="78"/>
      <c r="G99" s="78"/>
      <c r="H99" s="78"/>
      <c r="I99" s="78"/>
      <c r="J99" s="86"/>
      <c r="K99" s="86" t="s">
        <v>236</v>
      </c>
      <c r="L99" s="86" t="s">
        <v>376</v>
      </c>
      <c r="M99" s="78"/>
      <c r="N99" s="78"/>
      <c r="O99" s="78"/>
      <c r="P99" s="78"/>
      <c r="Q99" s="78"/>
      <c r="R99" s="78"/>
    </row>
    <row r="100" spans="1:18">
      <c r="A100" s="86"/>
      <c r="B100" s="86"/>
      <c r="C100" s="86"/>
      <c r="D100" s="78"/>
      <c r="E100" s="78"/>
      <c r="F100" s="78"/>
      <c r="G100" s="78"/>
      <c r="H100" s="78"/>
      <c r="I100" s="78"/>
      <c r="J100" s="89" t="s">
        <v>450</v>
      </c>
      <c r="K100" s="89" t="s">
        <v>304</v>
      </c>
      <c r="L100" s="89" t="s">
        <v>371</v>
      </c>
      <c r="M100" s="78"/>
      <c r="N100" s="78"/>
      <c r="O100" s="78"/>
      <c r="P100" s="78"/>
      <c r="Q100" s="78"/>
      <c r="R100" s="78"/>
    </row>
    <row r="101" spans="1:18">
      <c r="A101" s="86"/>
      <c r="B101" s="86"/>
      <c r="C101" s="86"/>
      <c r="D101" s="78"/>
      <c r="E101" s="78"/>
      <c r="F101" s="78"/>
      <c r="G101" s="78"/>
      <c r="H101" s="78"/>
      <c r="I101" s="78"/>
      <c r="J101" s="86"/>
      <c r="K101" s="86" t="s">
        <v>212</v>
      </c>
      <c r="L101" s="86" t="s">
        <v>449</v>
      </c>
      <c r="M101" s="78"/>
      <c r="N101" s="78"/>
      <c r="O101" s="78"/>
      <c r="P101" s="78"/>
      <c r="Q101" s="78"/>
      <c r="R101" s="78"/>
    </row>
    <row r="102" spans="1:18">
      <c r="A102" s="86"/>
      <c r="B102" s="86"/>
      <c r="C102" s="86"/>
      <c r="D102" s="78"/>
      <c r="E102" s="78"/>
      <c r="F102" s="78"/>
      <c r="G102" s="78"/>
      <c r="H102" s="78"/>
      <c r="I102" s="78"/>
      <c r="J102" s="86"/>
      <c r="K102" s="86" t="s">
        <v>216</v>
      </c>
      <c r="L102" s="86" t="s">
        <v>451</v>
      </c>
      <c r="M102" s="78"/>
      <c r="N102" s="78"/>
      <c r="O102" s="78"/>
      <c r="P102" s="78"/>
      <c r="Q102" s="78"/>
      <c r="R102" s="78"/>
    </row>
    <row r="103" spans="1:18">
      <c r="A103" s="86"/>
      <c r="B103" s="86"/>
      <c r="C103" s="86"/>
      <c r="D103" s="78"/>
      <c r="E103" s="78"/>
      <c r="F103" s="78"/>
      <c r="G103" s="78"/>
      <c r="H103" s="78"/>
      <c r="I103" s="78"/>
      <c r="J103" s="86"/>
      <c r="K103" s="86" t="s">
        <v>241</v>
      </c>
      <c r="L103" s="86" t="s">
        <v>372</v>
      </c>
      <c r="M103" s="78"/>
      <c r="N103" s="78"/>
      <c r="O103" s="78"/>
      <c r="P103" s="78"/>
      <c r="Q103" s="78"/>
      <c r="R103" s="78"/>
    </row>
    <row r="104" spans="1:18">
      <c r="A104" s="86"/>
      <c r="B104" s="86"/>
      <c r="C104" s="86"/>
      <c r="D104" s="78"/>
      <c r="E104" s="78"/>
      <c r="F104" s="78"/>
      <c r="G104" s="78"/>
      <c r="H104" s="78"/>
      <c r="I104" s="78"/>
      <c r="J104" s="86"/>
      <c r="K104" s="86" t="s">
        <v>243</v>
      </c>
      <c r="L104" s="86" t="s">
        <v>374</v>
      </c>
      <c r="M104" s="78"/>
      <c r="N104" s="78"/>
      <c r="O104" s="78"/>
      <c r="P104" s="78"/>
      <c r="Q104" s="78"/>
      <c r="R104" s="78"/>
    </row>
    <row r="105" spans="1:18">
      <c r="A105" s="86"/>
      <c r="B105" s="86"/>
      <c r="C105" s="86"/>
      <c r="D105" s="78"/>
      <c r="E105" s="78"/>
      <c r="F105" s="78"/>
      <c r="G105" s="78"/>
      <c r="H105" s="78"/>
      <c r="I105" s="78"/>
      <c r="J105" s="86"/>
      <c r="K105" s="86" t="s">
        <v>236</v>
      </c>
      <c r="L105" s="86" t="s">
        <v>376</v>
      </c>
      <c r="M105" s="78"/>
      <c r="N105" s="78"/>
      <c r="O105" s="78"/>
      <c r="P105" s="78"/>
      <c r="Q105" s="78"/>
      <c r="R105" s="78"/>
    </row>
    <row r="106" spans="1:18">
      <c r="A106" s="86"/>
      <c r="B106" s="86"/>
      <c r="C106" s="86"/>
      <c r="D106" s="78"/>
      <c r="E106" s="78"/>
      <c r="F106" s="78"/>
      <c r="G106" s="78"/>
      <c r="H106" s="78"/>
      <c r="I106" s="78"/>
      <c r="J106" s="89" t="s">
        <v>452</v>
      </c>
      <c r="K106" s="89" t="s">
        <v>304</v>
      </c>
      <c r="L106" s="89" t="s">
        <v>396</v>
      </c>
      <c r="M106" s="78"/>
      <c r="N106" s="78"/>
      <c r="O106" s="78"/>
      <c r="P106" s="78"/>
      <c r="Q106" s="78"/>
      <c r="R106" s="78"/>
    </row>
    <row r="107" spans="1:18">
      <c r="A107" s="86"/>
      <c r="B107" s="86"/>
      <c r="C107" s="86"/>
      <c r="D107" s="78"/>
      <c r="E107" s="78"/>
      <c r="F107" s="78"/>
      <c r="G107" s="78"/>
      <c r="H107" s="78"/>
      <c r="I107" s="78"/>
      <c r="J107" s="86"/>
      <c r="K107" s="86" t="s">
        <v>214</v>
      </c>
      <c r="L107" s="86" t="s">
        <v>398</v>
      </c>
      <c r="M107" s="78"/>
      <c r="N107" s="78"/>
      <c r="O107" s="78"/>
      <c r="P107" s="78"/>
      <c r="Q107" s="78"/>
      <c r="R107" s="78"/>
    </row>
    <row r="108" spans="1:18">
      <c r="A108" s="86"/>
      <c r="B108" s="86"/>
      <c r="C108" s="86"/>
      <c r="D108" s="78"/>
      <c r="E108" s="78"/>
      <c r="F108" s="78"/>
      <c r="G108" s="78"/>
      <c r="H108" s="78"/>
      <c r="I108" s="78"/>
      <c r="J108" s="86"/>
      <c r="K108" s="86" t="s">
        <v>216</v>
      </c>
      <c r="L108" s="86" t="s">
        <v>399</v>
      </c>
      <c r="M108" s="78"/>
      <c r="N108" s="78"/>
      <c r="O108" s="78"/>
      <c r="P108" s="78"/>
      <c r="Q108" s="78"/>
      <c r="R108" s="78"/>
    </row>
    <row r="109" spans="1:18">
      <c r="A109" s="86"/>
      <c r="B109" s="86"/>
      <c r="C109" s="86"/>
      <c r="D109" s="78"/>
      <c r="E109" s="78"/>
      <c r="F109" s="78"/>
      <c r="G109" s="78"/>
      <c r="H109" s="78"/>
      <c r="I109" s="78"/>
      <c r="J109" s="89" t="s">
        <v>453</v>
      </c>
      <c r="K109" s="89" t="s">
        <v>304</v>
      </c>
      <c r="L109" s="89" t="s">
        <v>434</v>
      </c>
      <c r="M109" s="78"/>
      <c r="N109" s="78"/>
      <c r="O109" s="78"/>
      <c r="P109" s="78"/>
      <c r="Q109" s="78"/>
      <c r="R109" s="78"/>
    </row>
    <row r="110" spans="1:18">
      <c r="A110" s="86"/>
      <c r="B110" s="86"/>
      <c r="C110" s="86"/>
      <c r="D110" s="78"/>
      <c r="E110" s="78"/>
      <c r="F110" s="78"/>
      <c r="G110" s="78"/>
      <c r="H110" s="78"/>
      <c r="I110" s="78"/>
      <c r="J110" s="86"/>
      <c r="K110" s="86" t="s">
        <v>218</v>
      </c>
      <c r="L110" s="86" t="s">
        <v>437</v>
      </c>
      <c r="M110" s="78"/>
      <c r="N110" s="78"/>
      <c r="O110" s="78"/>
      <c r="P110" s="78"/>
      <c r="Q110" s="78"/>
      <c r="R110" s="78"/>
    </row>
    <row r="111" spans="1:18">
      <c r="A111" s="86"/>
      <c r="B111" s="86"/>
      <c r="C111" s="86"/>
      <c r="D111" s="78"/>
      <c r="E111" s="78"/>
      <c r="F111" s="78"/>
      <c r="G111" s="78"/>
      <c r="H111" s="78"/>
      <c r="I111" s="78"/>
      <c r="J111" s="86"/>
      <c r="K111" s="86" t="s">
        <v>220</v>
      </c>
      <c r="L111" s="86" t="s">
        <v>439</v>
      </c>
      <c r="M111" s="78"/>
      <c r="N111" s="78"/>
      <c r="O111" s="78"/>
      <c r="P111" s="78"/>
      <c r="Q111" s="78"/>
      <c r="R111" s="78"/>
    </row>
    <row r="112" spans="1:18">
      <c r="A112" s="86"/>
      <c r="B112" s="86"/>
      <c r="C112" s="86"/>
      <c r="D112" s="78"/>
      <c r="E112" s="78"/>
      <c r="F112" s="78"/>
      <c r="G112" s="78"/>
      <c r="H112" s="78"/>
      <c r="I112" s="78"/>
      <c r="J112" s="86"/>
      <c r="K112" s="86" t="s">
        <v>222</v>
      </c>
      <c r="L112" s="86" t="s">
        <v>442</v>
      </c>
      <c r="M112" s="78"/>
      <c r="N112" s="78"/>
      <c r="O112" s="78"/>
      <c r="P112" s="78"/>
      <c r="Q112" s="78"/>
      <c r="R112" s="78"/>
    </row>
    <row r="113" spans="1:18">
      <c r="A113" s="86"/>
      <c r="B113" s="86"/>
      <c r="C113" s="86"/>
      <c r="D113" s="78"/>
      <c r="E113" s="78"/>
      <c r="F113" s="78"/>
      <c r="G113" s="78"/>
      <c r="H113" s="78"/>
      <c r="I113" s="78"/>
      <c r="J113" s="86"/>
      <c r="K113" s="86" t="s">
        <v>236</v>
      </c>
      <c r="L113" s="86" t="s">
        <v>434</v>
      </c>
      <c r="M113" s="78"/>
      <c r="N113" s="78"/>
      <c r="O113" s="78"/>
      <c r="P113" s="78"/>
      <c r="Q113" s="78"/>
      <c r="R113" s="78"/>
    </row>
    <row r="114" spans="1:18">
      <c r="A114" s="87" t="s">
        <v>39</v>
      </c>
      <c r="B114" s="87"/>
      <c r="C114" s="87"/>
      <c r="D114" s="88">
        <f>D8+D13+D24+D32+D39+D43+D53+D78</f>
        <v>57099.01</v>
      </c>
      <c r="E114" s="88">
        <f t="shared" ref="E114:F114" si="23">E8+E13+E24+E32+E39+E43+E53+E78</f>
        <v>51687.17</v>
      </c>
      <c r="F114" s="88">
        <f t="shared" si="23"/>
        <v>5411.84</v>
      </c>
      <c r="G114" s="37"/>
      <c r="H114" s="37"/>
      <c r="I114" s="37"/>
      <c r="J114" s="87" t="s">
        <v>39</v>
      </c>
      <c r="K114" s="87"/>
      <c r="L114" s="87"/>
      <c r="M114" s="88">
        <f>M8+M22+M50+M67+M80+M109</f>
        <v>57099.01</v>
      </c>
      <c r="N114" s="88">
        <f t="shared" ref="N114:O114" si="24">N8+N22+N50+N67+N80+N109</f>
        <v>57099.01</v>
      </c>
      <c r="O114" s="88">
        <f t="shared" si="24"/>
        <v>0</v>
      </c>
      <c r="P114" s="37"/>
      <c r="Q114" s="37"/>
      <c r="R114" s="37"/>
    </row>
  </sheetData>
  <mergeCells count="12">
    <mergeCell ref="A1:E1"/>
    <mergeCell ref="A2:R2"/>
    <mergeCell ref="A4:I4"/>
    <mergeCell ref="J4:R4"/>
    <mergeCell ref="A5:C5"/>
    <mergeCell ref="D5:F5"/>
    <mergeCell ref="G5:I5"/>
    <mergeCell ref="J5:L5"/>
    <mergeCell ref="M5:O5"/>
    <mergeCell ref="P5:R5"/>
    <mergeCell ref="A114:C114"/>
    <mergeCell ref="J114:L114"/>
  </mergeCells>
  <printOptions horizontalCentered="1"/>
  <pageMargins left="0.0388888888888889" right="0.0388888888888889" top="0.747916666666667" bottom="0.747916666666667" header="0.313888888888889" footer="0.313888888888889"/>
  <pageSetup paperSize="9" scale="63"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2"/>
  <sheetViews>
    <sheetView workbookViewId="0">
      <selection activeCell="D11" sqref="D11"/>
    </sheetView>
  </sheetViews>
  <sheetFormatPr defaultColWidth="9" defaultRowHeight="13.5" outlineLevelCol="7"/>
  <cols>
    <col min="1" max="1" width="31.375" style="54" customWidth="1"/>
    <col min="2" max="2" width="21.25" style="54" customWidth="1"/>
    <col min="3" max="3" width="21.375" style="54" customWidth="1"/>
    <col min="4" max="4" width="24.875" style="54" customWidth="1"/>
    <col min="5" max="5" width="23.5" style="54" customWidth="1"/>
    <col min="6" max="8" width="11.625" style="54" customWidth="1"/>
    <col min="9" max="16384" width="9" style="54"/>
  </cols>
  <sheetData>
    <row r="1" ht="39.95" customHeight="1" spans="1:8">
      <c r="A1" s="1" t="s">
        <v>454</v>
      </c>
      <c r="B1" s="1"/>
      <c r="C1" s="1"/>
      <c r="D1" s="1"/>
      <c r="E1" s="1"/>
      <c r="F1" s="55"/>
      <c r="G1" s="55"/>
      <c r="H1" s="55"/>
    </row>
    <row r="2" ht="3" customHeight="1"/>
    <row r="3" s="53" customFormat="1" ht="28.5" customHeight="1" spans="1:5">
      <c r="A3" s="56" t="s">
        <v>1</v>
      </c>
      <c r="B3" s="56"/>
      <c r="C3" s="56"/>
      <c r="D3" s="56"/>
      <c r="E3" s="57" t="s">
        <v>41</v>
      </c>
    </row>
    <row r="4" ht="30" customHeight="1" spans="1:5">
      <c r="A4" s="58" t="s">
        <v>455</v>
      </c>
      <c r="B4" s="58" t="s">
        <v>456</v>
      </c>
      <c r="C4" s="58" t="s">
        <v>457</v>
      </c>
      <c r="D4" s="59" t="s">
        <v>458</v>
      </c>
      <c r="E4" s="59"/>
    </row>
    <row r="5" ht="30" customHeight="1" spans="1:5">
      <c r="A5" s="60"/>
      <c r="B5" s="60"/>
      <c r="C5" s="60"/>
      <c r="D5" s="61" t="s">
        <v>459</v>
      </c>
      <c r="E5" s="61" t="s">
        <v>460</v>
      </c>
    </row>
    <row r="6" ht="30" customHeight="1" spans="1:5">
      <c r="A6" s="62" t="s">
        <v>98</v>
      </c>
      <c r="B6" s="63">
        <f>B7+B8+B9</f>
        <v>130.29</v>
      </c>
      <c r="C6" s="63">
        <f>C7+C8+C9</f>
        <v>138.69</v>
      </c>
      <c r="D6" s="63">
        <f>D7+D8+D9</f>
        <v>-8.4</v>
      </c>
      <c r="E6" s="64">
        <f>D6/C6</f>
        <v>-0.0605667315595933</v>
      </c>
    </row>
    <row r="7" ht="30" customHeight="1" spans="1:5">
      <c r="A7" s="65" t="s">
        <v>461</v>
      </c>
      <c r="B7" s="63"/>
      <c r="C7" s="63"/>
      <c r="D7" s="63">
        <f>C7-B7</f>
        <v>0</v>
      </c>
      <c r="E7" s="64"/>
    </row>
    <row r="8" ht="30" customHeight="1" spans="1:5">
      <c r="A8" s="65" t="s">
        <v>462</v>
      </c>
      <c r="B8" s="63">
        <v>109.86</v>
      </c>
      <c r="C8" s="63">
        <v>113.58</v>
      </c>
      <c r="D8" s="63">
        <f>B8-C8</f>
        <v>-3.72</v>
      </c>
      <c r="E8" s="64">
        <f>D8/C8</f>
        <v>-0.0327522451135763</v>
      </c>
    </row>
    <row r="9" ht="30" customHeight="1" spans="1:5">
      <c r="A9" s="65" t="s">
        <v>463</v>
      </c>
      <c r="B9" s="63">
        <f>B10+B11</f>
        <v>20.43</v>
      </c>
      <c r="C9" s="63">
        <f>C10+C11</f>
        <v>25.11</v>
      </c>
      <c r="D9" s="63">
        <f>B9-C9</f>
        <v>-4.68</v>
      </c>
      <c r="E9" s="64">
        <f>D9/C9</f>
        <v>-0.186379928315412</v>
      </c>
    </row>
    <row r="10" ht="30" customHeight="1" spans="1:5">
      <c r="A10" s="65" t="s">
        <v>464</v>
      </c>
      <c r="B10" s="63"/>
      <c r="C10" s="63"/>
      <c r="D10" s="63">
        <f t="shared" ref="D10" si="0">C10-B10</f>
        <v>0</v>
      </c>
      <c r="E10" s="64"/>
    </row>
    <row r="11" ht="30" customHeight="1" spans="1:5">
      <c r="A11" s="65" t="s">
        <v>465</v>
      </c>
      <c r="B11" s="63">
        <v>20.43</v>
      </c>
      <c r="C11" s="63">
        <v>25.11</v>
      </c>
      <c r="D11" s="63">
        <f>B11-C11</f>
        <v>-4.68</v>
      </c>
      <c r="E11" s="64">
        <f>D11/C11</f>
        <v>-0.186379928315412</v>
      </c>
    </row>
    <row r="12" ht="132" customHeight="1" spans="1:5">
      <c r="A12" s="66" t="s">
        <v>466</v>
      </c>
      <c r="B12" s="66"/>
      <c r="C12" s="66"/>
      <c r="D12" s="66"/>
      <c r="E12" s="66"/>
    </row>
  </sheetData>
  <mergeCells count="6">
    <mergeCell ref="A1:E1"/>
    <mergeCell ref="D4:E4"/>
    <mergeCell ref="A12:E12"/>
    <mergeCell ref="A4:A5"/>
    <mergeCell ref="B4:B5"/>
    <mergeCell ref="C4:C5"/>
  </mergeCells>
  <pageMargins left="0.751388888888889" right="0.751388888888889"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部门收支总表</vt:lpstr>
      <vt:lpstr>部门收入总表</vt:lpstr>
      <vt:lpstr>部门支出总表</vt:lpstr>
      <vt:lpstr>财政拨款收支预算总表</vt:lpstr>
      <vt:lpstr>一般公共预算支出表</vt:lpstr>
      <vt:lpstr>基本支出预算表</vt:lpstr>
      <vt:lpstr>基金预算支出情况表</vt:lpstr>
      <vt:lpstr>财政拨款支出明细表（按经济分类科目）</vt:lpstr>
      <vt:lpstr>“三公”经费公共预算财政拨款支出情况表</vt:lpstr>
      <vt:lpstr>县本级项目支出绩效目标表</vt:lpstr>
      <vt:lpstr>政府采购表</vt:lpstr>
      <vt:lpstr>对下绩效目标表</vt:lpstr>
      <vt:lpstr>省本级绩效目标表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景东县教育局计财股【李翠】</cp:lastModifiedBy>
  <dcterms:created xsi:type="dcterms:W3CDTF">2006-09-16T00:00:00Z</dcterms:created>
  <cp:lastPrinted>2019-02-26T00:28:00Z</cp:lastPrinted>
  <dcterms:modified xsi:type="dcterms:W3CDTF">2019-03-05T00:23:42Z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